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57320\Documents\UAPA\RIESGOS\2026\Mapas de riesgos\"/>
    </mc:Choice>
  </mc:AlternateContent>
  <xr:revisionPtr revIDLastSave="0" documentId="8_{86C67A67-0A50-40BC-BB09-D3CF96011FE6}" xr6:coauthVersionLast="47" xr6:coauthVersionMax="47" xr10:uidLastSave="{00000000-0000-0000-0000-000000000000}"/>
  <bookViews>
    <workbookView xWindow="-110" yWindow="-110" windowWidth="19420" windowHeight="10300" xr2:uid="{4F39BF90-719C-4924-AA3E-4304ABCD3DF7}"/>
  </bookViews>
  <sheets>
    <sheet name="Mapa de Riesgos" sheetId="1" r:id="rId1"/>
    <sheet name="Mapa de Calor Riesgo Inherente" sheetId="5" r:id="rId2"/>
    <sheet name="Mapa de Calor Riesgo Residual" sheetId="6" r:id="rId3"/>
    <sheet name="Hoja2" sheetId="4" state="hidden" r:id="rId4"/>
  </sheets>
  <externalReferences>
    <externalReference r:id="rId5"/>
    <externalReference r:id="rId6"/>
    <externalReference r:id="rId7"/>
    <externalReference r:id="rId8"/>
    <externalReference r:id="rId9"/>
    <externalReference r:id="rId10"/>
  </externalReferences>
  <definedNames>
    <definedName name="_xlnm._FilterDatabase" localSheetId="0" hidden="1">'Mapa de Riesgos'!$A$9:$AI$66</definedName>
    <definedName name="Afectación_Económica" localSheetId="3">'[1]Valoración de Riesgos'!$Z$8:$Z$13</definedName>
    <definedName name="Afectación_Económica">'[2]Valoración de Riesgos'!$Z$8:$Z$13</definedName>
    <definedName name="_xlnm.Print_Area" localSheetId="0">'Mapa de Riesgos'!$A$1:$AI$71</definedName>
    <definedName name="Categoría_corrupción">[3]Datos!$D$2:$D$8</definedName>
    <definedName name="Categoría_estratégica">[3]Datos!$E$2:$E$8</definedName>
    <definedName name="Categoría_fiscal">[3]Datos!$H$2:$H$8</definedName>
    <definedName name="Categoría_gestión_procesos">[3]Datos!$F$2:$F$8</definedName>
    <definedName name="Categoría_seguridad_información">[3]Datos!$G$2:$G$8</definedName>
    <definedName name="Clase_riesgo">[3]Datos!$J$2:$J$7</definedName>
    <definedName name="Definicion_tratamiento" localSheetId="3">'[1]11 FORMULAS'!#REF!</definedName>
    <definedName name="Definicion_tratamiento">'[2]11 FORMULAS'!#REF!</definedName>
    <definedName name="Ejecución_administración_de_procesos" localSheetId="0">[2]!Tabla2[Ejecución_administración_de_procesos]</definedName>
    <definedName name="Ejecución_administración_de_procesos">[2]!Tabla2[Ejecución_administración_de_procesos]</definedName>
    <definedName name="Fiscal_A" localSheetId="3">'[1]11 FORMULAS'!#REF!</definedName>
    <definedName name="Fiscal_A">'[2]11 FORMULAS'!#REF!</definedName>
    <definedName name="Fiscal_B" localSheetId="3">'[1]11 FORMULAS'!#REF!</definedName>
    <definedName name="Fiscal_B">'[2]11 FORMULAS'!#REF!</definedName>
    <definedName name="Gestiòn" localSheetId="3">'[1]11 FORMULAS'!#REF!</definedName>
    <definedName name="Gestiòn">'[2]11 FORMULAS'!#REF!</definedName>
    <definedName name="Gestión_A" localSheetId="3">'[1]11 FORMULAS'!#REF!</definedName>
    <definedName name="Gestión_A">'[2]11 FORMULAS'!#REF!</definedName>
    <definedName name="Gestión_B" localSheetId="3">'[1]11 FORMULAS'!#REF!</definedName>
    <definedName name="Gestión_B">'[2]11 FORMULAS'!#REF!</definedName>
    <definedName name="IMPACTO_PROCESOS" localSheetId="0">'[4]LISTAS FORMULAS'!$C$3:$C$7</definedName>
    <definedName name="IntegridadPública_Corrupción" localSheetId="3">'[1]11 FORMULAS'!#REF!</definedName>
    <definedName name="IntegridadPública_Corrupción">'[2]11 FORMULAS'!#REF!</definedName>
    <definedName name="IntegridadPública_LA_FT_FP" localSheetId="3">'[1]11 FORMULAS'!#REF!</definedName>
    <definedName name="IntegridadPública_LA_FT_FP">'[2]11 FORMULAS'!#REF!</definedName>
    <definedName name="opciones" localSheetId="0">'[4]LISTAS FORMULAS'!$F$3:$F$4</definedName>
    <definedName name="opciones2" localSheetId="0">'[4]LISTAS FORMULAS'!$G$3:$G$5</definedName>
    <definedName name="Plan_accion" localSheetId="3">'[1]11 FORMULAS'!#REF!</definedName>
    <definedName name="Plan_accion">'[2]11 FORMULAS'!#REF!</definedName>
    <definedName name="Plan_acción" localSheetId="3">'[1]11 FORMULAS'!#REF!</definedName>
    <definedName name="Plan_acción">'[2]11 FORMULAS'!#REF!</definedName>
    <definedName name="Plan_de_acción" localSheetId="3">'[1]11 FORMULAS'!#REF!</definedName>
    <definedName name="Plan_de_acción">'[2]11 FORMULAS'!#REF!</definedName>
    <definedName name="Posibilidad__de_efecto_dañoso_sobre_el_interes_patrimonial" localSheetId="3">'[1]11 FORMULAS'!#REF!</definedName>
    <definedName name="Posibilidad__de_efecto_dañoso_sobre_el_interes_patrimonial">'[2]11 FORMULAS'!#REF!</definedName>
    <definedName name="Posibilidad_de_pérdida_Económica" localSheetId="3">'[1]11 FORMULAS'!#REF!</definedName>
    <definedName name="Posibilidad_de_pérdida_Económica">'[2]11 FORMULAS'!#REF!</definedName>
    <definedName name="Quince_Cero" localSheetId="0">'[4]LISTAS FORMULAS'!$F$14:$F$15</definedName>
    <definedName name="Rango_Calificacion_Ejecucion" localSheetId="0">'[4]LISTAS FORMULAS'!$H$3:$H$5</definedName>
    <definedName name="Reducir_mitigar_Transferir_Evitar" localSheetId="0">'Mapa de Riesgos'!#REF!</definedName>
    <definedName name="Reducir_mitigar_Transferir_Evitar">'[5]Mapa de Riesgos'!#REF!</definedName>
    <definedName name="Reputacional" localSheetId="3">'[1]Valoración de Riesgos'!$AA$8:$AA$13</definedName>
    <definedName name="Reputacional">'[2]Valoración de Riesgos'!$AA$8:$AA$13</definedName>
    <definedName name="Requiere_Plan_de_Acción" localSheetId="0">'Mapa de Riesgos'!#REF!</definedName>
    <definedName name="Requiere_Plan_de_Acción">'[5]Mapa de Riesgos'!#REF!</definedName>
    <definedName name="Seg.Información" localSheetId="3">'[1]11 FORMULAS'!#REF!</definedName>
    <definedName name="Seg.Información">'[2]11 FORMULAS'!#REF!</definedName>
    <definedName name="TIPO" localSheetId="0">'[4]CONTEXTO E IDENTIFICACIÓN'!$E$29:$E$32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6" l="1"/>
  <c r="C5" i="6"/>
  <c r="E5" i="6"/>
  <c r="I5" i="6"/>
  <c r="K6" i="6"/>
  <c r="C7" i="6"/>
  <c r="D7" i="6"/>
  <c r="E7" i="6"/>
  <c r="F7" i="6"/>
  <c r="G7" i="6"/>
  <c r="K7" i="6"/>
  <c r="L7" i="6"/>
  <c r="M7" i="6"/>
  <c r="N7" i="6"/>
  <c r="O7" i="6"/>
  <c r="B8" i="6"/>
  <c r="C8" i="6"/>
  <c r="D8" i="6"/>
  <c r="E8" i="6"/>
  <c r="F8" i="6"/>
  <c r="G8" i="6"/>
  <c r="I8" i="6"/>
  <c r="J8" i="6"/>
  <c r="K8" i="6"/>
  <c r="L8" i="6"/>
  <c r="M8" i="6"/>
  <c r="N8" i="6"/>
  <c r="O8" i="6"/>
  <c r="B9" i="6"/>
  <c r="C9" i="6"/>
  <c r="D9" i="6"/>
  <c r="E9" i="6"/>
  <c r="F9" i="6"/>
  <c r="G9" i="6"/>
  <c r="J9" i="6"/>
  <c r="K9" i="6"/>
  <c r="L9" i="6"/>
  <c r="M9" i="6"/>
  <c r="N9" i="6"/>
  <c r="O9" i="6"/>
  <c r="B10" i="6"/>
  <c r="C10" i="6"/>
  <c r="D10" i="6"/>
  <c r="E10" i="6"/>
  <c r="F10" i="6"/>
  <c r="G10" i="6"/>
  <c r="J10" i="6"/>
  <c r="K10" i="6"/>
  <c r="L10" i="6"/>
  <c r="M10" i="6"/>
  <c r="N10" i="6"/>
  <c r="O10" i="6"/>
  <c r="B11" i="6"/>
  <c r="C11" i="6"/>
  <c r="D11" i="6"/>
  <c r="E11" i="6"/>
  <c r="F11" i="6"/>
  <c r="G11" i="6"/>
  <c r="J11" i="6"/>
  <c r="K11" i="6"/>
  <c r="L11" i="6"/>
  <c r="M11" i="6"/>
  <c r="N11" i="6"/>
  <c r="O11" i="6"/>
  <c r="B12" i="6"/>
  <c r="C12" i="6"/>
  <c r="D12" i="6"/>
  <c r="E12" i="6"/>
  <c r="F12" i="6"/>
  <c r="G12" i="6"/>
  <c r="J12" i="6"/>
  <c r="K12" i="6"/>
  <c r="L12" i="6"/>
  <c r="M12" i="6"/>
  <c r="N12" i="6"/>
  <c r="O12" i="6"/>
  <c r="B13" i="6"/>
  <c r="C13" i="6"/>
  <c r="D13" i="6"/>
  <c r="E13" i="6"/>
  <c r="F13" i="6"/>
  <c r="G13" i="6"/>
  <c r="B14" i="6"/>
  <c r="C14" i="6"/>
  <c r="D14" i="6"/>
  <c r="E14" i="6"/>
  <c r="F14" i="6"/>
  <c r="G14" i="6"/>
  <c r="B15" i="6"/>
  <c r="C15" i="6"/>
  <c r="D15" i="6"/>
  <c r="E15" i="6"/>
  <c r="F15" i="6"/>
  <c r="G15" i="6"/>
  <c r="B16" i="6"/>
  <c r="C16" i="6"/>
  <c r="D16" i="6"/>
  <c r="E16" i="6"/>
  <c r="F16" i="6"/>
  <c r="G16" i="6"/>
  <c r="B17" i="6"/>
  <c r="C17" i="6"/>
  <c r="D17" i="6"/>
  <c r="E17" i="6"/>
  <c r="F17" i="6"/>
  <c r="G17" i="6"/>
  <c r="B18" i="6"/>
  <c r="C18" i="6"/>
  <c r="D18" i="6"/>
  <c r="E18" i="6"/>
  <c r="F18" i="6"/>
  <c r="G18" i="6"/>
  <c r="B19" i="6"/>
  <c r="C19" i="6"/>
  <c r="D19" i="6"/>
  <c r="E19" i="6"/>
  <c r="F19" i="6"/>
  <c r="G19" i="6"/>
  <c r="B20" i="6"/>
  <c r="C20" i="6"/>
  <c r="D20" i="6"/>
  <c r="E20" i="6"/>
  <c r="F20" i="6"/>
  <c r="G20" i="6"/>
  <c r="B21" i="6"/>
  <c r="C21" i="6"/>
  <c r="D21" i="6"/>
  <c r="E21" i="6"/>
  <c r="F21" i="6"/>
  <c r="G21" i="6"/>
  <c r="B22" i="6"/>
  <c r="C22" i="6"/>
  <c r="D22" i="6"/>
  <c r="E22" i="6"/>
  <c r="F22" i="6"/>
  <c r="G22" i="6"/>
  <c r="B23" i="6"/>
  <c r="C23" i="6"/>
  <c r="D23" i="6"/>
  <c r="E23" i="6"/>
  <c r="F23" i="6"/>
  <c r="G23" i="6"/>
  <c r="B24" i="6"/>
  <c r="C24" i="6"/>
  <c r="D24" i="6"/>
  <c r="E24" i="6"/>
  <c r="F24" i="6"/>
  <c r="G24" i="6"/>
  <c r="B25" i="6"/>
  <c r="C25" i="6"/>
  <c r="D25" i="6"/>
  <c r="E25" i="6"/>
  <c r="F25" i="6"/>
  <c r="G25" i="6"/>
  <c r="B26" i="6"/>
  <c r="C26" i="6"/>
  <c r="D26" i="6"/>
  <c r="E26" i="6"/>
  <c r="F26" i="6"/>
  <c r="G26" i="6"/>
  <c r="B27" i="6"/>
  <c r="C27" i="6"/>
  <c r="D27" i="6"/>
  <c r="E27" i="6"/>
  <c r="F27" i="6"/>
  <c r="G27" i="6"/>
  <c r="B28" i="6"/>
  <c r="C28" i="6"/>
  <c r="D28" i="6"/>
  <c r="E28" i="6"/>
  <c r="F28" i="6"/>
  <c r="G28" i="6"/>
  <c r="B29" i="6"/>
  <c r="C29" i="6"/>
  <c r="D29" i="6"/>
  <c r="E29" i="6"/>
  <c r="F29" i="6"/>
  <c r="G29" i="6"/>
  <c r="B30" i="6"/>
  <c r="C30" i="6"/>
  <c r="D30" i="6"/>
  <c r="E30" i="6"/>
  <c r="F30" i="6"/>
  <c r="G30" i="6"/>
  <c r="B31" i="6"/>
  <c r="C31" i="6"/>
  <c r="D31" i="6"/>
  <c r="E31" i="6"/>
  <c r="F31" i="6"/>
  <c r="G31" i="6"/>
  <c r="B32" i="6"/>
  <c r="C32" i="6"/>
  <c r="D32" i="6"/>
  <c r="E32" i="6"/>
  <c r="F32" i="6"/>
  <c r="B33" i="6"/>
  <c r="C33" i="6"/>
  <c r="D33" i="6"/>
  <c r="E33" i="6"/>
  <c r="F33" i="6"/>
  <c r="G33" i="6"/>
  <c r="B34" i="6"/>
  <c r="C34" i="6"/>
  <c r="D34" i="6"/>
  <c r="E34" i="6"/>
  <c r="F34" i="6"/>
  <c r="G34" i="6"/>
  <c r="B35" i="6"/>
  <c r="C35" i="6"/>
  <c r="D35" i="6"/>
  <c r="E35" i="6"/>
  <c r="F35" i="6"/>
  <c r="G35" i="6"/>
  <c r="B36" i="6"/>
  <c r="C36" i="6"/>
  <c r="D36" i="6"/>
  <c r="E36" i="6"/>
  <c r="F36" i="6"/>
  <c r="G36" i="6"/>
  <c r="B37" i="6"/>
  <c r="C37" i="6"/>
  <c r="D37" i="6"/>
  <c r="E37" i="6"/>
  <c r="F37" i="6"/>
  <c r="G37" i="6"/>
  <c r="B38" i="6"/>
  <c r="C38" i="6"/>
  <c r="D38" i="6"/>
  <c r="E38" i="6"/>
  <c r="F38" i="6"/>
  <c r="G38" i="6"/>
  <c r="B39" i="6"/>
  <c r="C39" i="6"/>
  <c r="D39" i="6"/>
  <c r="E39" i="6"/>
  <c r="F39" i="6"/>
  <c r="G39" i="6"/>
  <c r="B40" i="6"/>
  <c r="C40" i="6"/>
  <c r="D40" i="6"/>
  <c r="E40" i="6"/>
  <c r="F40" i="6"/>
  <c r="G40" i="6"/>
  <c r="B41" i="6"/>
  <c r="C41" i="6"/>
  <c r="D41" i="6"/>
  <c r="E41" i="6"/>
  <c r="F41" i="6"/>
  <c r="G41" i="6"/>
  <c r="B42" i="6"/>
  <c r="C42" i="6"/>
  <c r="D42" i="6"/>
  <c r="E42" i="6"/>
  <c r="F42" i="6"/>
  <c r="G42" i="6"/>
  <c r="B43" i="6"/>
  <c r="C43" i="6"/>
  <c r="D43" i="6"/>
  <c r="E43" i="6"/>
  <c r="F43" i="6"/>
  <c r="G43" i="6"/>
  <c r="B44" i="6"/>
  <c r="C44" i="6"/>
  <c r="D44" i="6"/>
  <c r="E44" i="6"/>
  <c r="F44" i="6"/>
  <c r="G44" i="6"/>
  <c r="B45" i="6"/>
  <c r="C45" i="6"/>
  <c r="D45" i="6"/>
  <c r="E45" i="6"/>
  <c r="F45" i="6"/>
  <c r="G45" i="6"/>
  <c r="B46" i="6"/>
  <c r="C46" i="6"/>
  <c r="D46" i="6"/>
  <c r="E46" i="6"/>
  <c r="F46" i="6"/>
  <c r="G46" i="6"/>
  <c r="B47" i="6"/>
  <c r="C47" i="6"/>
  <c r="D47" i="6"/>
  <c r="E47" i="6"/>
  <c r="F47" i="6"/>
  <c r="G47" i="6"/>
  <c r="B48" i="6"/>
  <c r="C48" i="6"/>
  <c r="D48" i="6"/>
  <c r="E48" i="6"/>
  <c r="F48" i="6"/>
  <c r="G48" i="6"/>
  <c r="B49" i="6"/>
  <c r="C49" i="6"/>
  <c r="D49" i="6"/>
  <c r="E49" i="6"/>
  <c r="F49" i="6"/>
  <c r="G49" i="6"/>
  <c r="B50" i="6"/>
  <c r="C50" i="6"/>
  <c r="D50" i="6"/>
  <c r="E50" i="6"/>
  <c r="F50" i="6"/>
  <c r="G50" i="6"/>
  <c r="B51" i="6"/>
  <c r="C51" i="6"/>
  <c r="D51" i="6"/>
  <c r="E51" i="6"/>
  <c r="F51" i="6"/>
  <c r="G51" i="6"/>
  <c r="B52" i="6"/>
  <c r="C52" i="6"/>
  <c r="D52" i="6"/>
  <c r="E52" i="6"/>
  <c r="F52" i="6"/>
  <c r="G52" i="6"/>
  <c r="B53" i="6"/>
  <c r="C53" i="6"/>
  <c r="D53" i="6"/>
  <c r="E53" i="6"/>
  <c r="F53" i="6"/>
  <c r="G53" i="6"/>
  <c r="B5" i="5"/>
  <c r="C5" i="5"/>
  <c r="E5" i="5"/>
  <c r="I5" i="5"/>
  <c r="K6" i="5"/>
  <c r="C7" i="5"/>
  <c r="D7" i="5"/>
  <c r="E7" i="5"/>
  <c r="F7" i="5"/>
  <c r="G7" i="5"/>
  <c r="K7" i="5"/>
  <c r="L7" i="5"/>
  <c r="M7" i="5"/>
  <c r="N7" i="5"/>
  <c r="O7" i="5"/>
  <c r="B8" i="5"/>
  <c r="C8" i="5"/>
  <c r="D8" i="5"/>
  <c r="E8" i="5"/>
  <c r="F8" i="5"/>
  <c r="G8" i="5"/>
  <c r="I8" i="5"/>
  <c r="J8" i="5"/>
  <c r="K8" i="5"/>
  <c r="L8" i="5"/>
  <c r="M8" i="5"/>
  <c r="N8" i="5"/>
  <c r="O8" i="5"/>
  <c r="B9" i="5"/>
  <c r="C9" i="5"/>
  <c r="D9" i="5"/>
  <c r="E9" i="5"/>
  <c r="F9" i="5"/>
  <c r="G9" i="5"/>
  <c r="J9" i="5"/>
  <c r="K9" i="5"/>
  <c r="L9" i="5"/>
  <c r="M9" i="5"/>
  <c r="N9" i="5"/>
  <c r="O9" i="5"/>
  <c r="B10" i="5"/>
  <c r="C10" i="5"/>
  <c r="D10" i="5"/>
  <c r="E10" i="5"/>
  <c r="F10" i="5"/>
  <c r="G10" i="5"/>
  <c r="J10" i="5"/>
  <c r="K10" i="5"/>
  <c r="L10" i="5"/>
  <c r="M10" i="5"/>
  <c r="N10" i="5"/>
  <c r="O10" i="5"/>
  <c r="B11" i="5"/>
  <c r="C11" i="5"/>
  <c r="D11" i="5"/>
  <c r="E11" i="5"/>
  <c r="F11" i="5"/>
  <c r="G11" i="5"/>
  <c r="J11" i="5"/>
  <c r="K11" i="5"/>
  <c r="L11" i="5"/>
  <c r="M11" i="5"/>
  <c r="N11" i="5"/>
  <c r="O11" i="5"/>
  <c r="B12" i="5"/>
  <c r="C12" i="5"/>
  <c r="D12" i="5"/>
  <c r="E12" i="5"/>
  <c r="F12" i="5"/>
  <c r="G12" i="5"/>
  <c r="J12" i="5"/>
  <c r="K12" i="5"/>
  <c r="L12" i="5"/>
  <c r="M12" i="5"/>
  <c r="N12" i="5"/>
  <c r="O12" i="5"/>
  <c r="B13" i="5"/>
  <c r="C13" i="5"/>
  <c r="D13" i="5"/>
  <c r="E13" i="5"/>
  <c r="F13" i="5"/>
  <c r="G13" i="5"/>
  <c r="B14" i="5"/>
  <c r="C14" i="5"/>
  <c r="D14" i="5"/>
  <c r="E14" i="5"/>
  <c r="F14" i="5"/>
  <c r="G14" i="5"/>
  <c r="B15" i="5"/>
  <c r="C15" i="5"/>
  <c r="D15" i="5"/>
  <c r="E15" i="5"/>
  <c r="F15" i="5"/>
  <c r="G15" i="5"/>
  <c r="B16" i="5"/>
  <c r="C16" i="5"/>
  <c r="D16" i="5"/>
  <c r="E16" i="5"/>
  <c r="F16" i="5"/>
  <c r="G16" i="5"/>
  <c r="B17" i="5"/>
  <c r="C17" i="5"/>
  <c r="D17" i="5"/>
  <c r="E17" i="5"/>
  <c r="F17" i="5"/>
  <c r="G17" i="5"/>
  <c r="B18" i="5"/>
  <c r="C18" i="5"/>
  <c r="D18" i="5"/>
  <c r="E18" i="5"/>
  <c r="F18" i="5"/>
  <c r="G18" i="5"/>
  <c r="B19" i="5"/>
  <c r="C19" i="5"/>
  <c r="D19" i="5"/>
  <c r="E19" i="5"/>
  <c r="F19" i="5"/>
  <c r="G19" i="5"/>
  <c r="B20" i="5"/>
  <c r="C20" i="5"/>
  <c r="D20" i="5"/>
  <c r="E20" i="5"/>
  <c r="F20" i="5"/>
  <c r="G20" i="5"/>
  <c r="B21" i="5"/>
  <c r="C21" i="5"/>
  <c r="D21" i="5"/>
  <c r="E21" i="5"/>
  <c r="F21" i="5"/>
  <c r="G21" i="5"/>
  <c r="B22" i="5"/>
  <c r="C22" i="5"/>
  <c r="D22" i="5"/>
  <c r="E22" i="5"/>
  <c r="F22" i="5"/>
  <c r="G22" i="5"/>
  <c r="B23" i="5"/>
  <c r="C23" i="5"/>
  <c r="D23" i="5"/>
  <c r="E23" i="5"/>
  <c r="F23" i="5"/>
  <c r="G23" i="5"/>
  <c r="B24" i="5"/>
  <c r="C24" i="5"/>
  <c r="D24" i="5"/>
  <c r="E24" i="5"/>
  <c r="F24" i="5"/>
  <c r="G24" i="5"/>
  <c r="B25" i="5"/>
  <c r="C25" i="5"/>
  <c r="D25" i="5"/>
  <c r="E25" i="5"/>
  <c r="F25" i="5"/>
  <c r="G25" i="5"/>
  <c r="B26" i="5"/>
  <c r="C26" i="5"/>
  <c r="D26" i="5"/>
  <c r="E26" i="5"/>
  <c r="F26" i="5"/>
  <c r="G26" i="5"/>
  <c r="B27" i="5"/>
  <c r="C27" i="5"/>
  <c r="D27" i="5"/>
  <c r="E27" i="5"/>
  <c r="F27" i="5"/>
  <c r="G27" i="5"/>
  <c r="B28" i="5"/>
  <c r="C28" i="5"/>
  <c r="D28" i="5"/>
  <c r="E28" i="5"/>
  <c r="F28" i="5"/>
  <c r="G28" i="5"/>
  <c r="B29" i="5"/>
  <c r="C29" i="5"/>
  <c r="D29" i="5"/>
  <c r="E29" i="5"/>
  <c r="F29" i="5"/>
  <c r="G29" i="5"/>
  <c r="B30" i="5"/>
  <c r="C30" i="5"/>
  <c r="D30" i="5"/>
  <c r="E30" i="5"/>
  <c r="F30" i="5"/>
  <c r="G30" i="5"/>
  <c r="B31" i="5"/>
  <c r="C31" i="5"/>
  <c r="D31" i="5"/>
  <c r="E31" i="5"/>
  <c r="F31" i="5"/>
  <c r="G31" i="5"/>
  <c r="B32" i="5"/>
  <c r="C32" i="5"/>
  <c r="D32" i="5"/>
  <c r="E32" i="5"/>
  <c r="F32" i="5"/>
  <c r="G32" i="5"/>
  <c r="B33" i="5"/>
  <c r="C33" i="5"/>
  <c r="D33" i="5"/>
  <c r="E33" i="5"/>
  <c r="F33" i="5"/>
  <c r="G33" i="5"/>
  <c r="B34" i="5"/>
  <c r="C34" i="5"/>
  <c r="D34" i="5"/>
  <c r="E34" i="5"/>
  <c r="F34" i="5"/>
  <c r="G34" i="5"/>
  <c r="B35" i="5"/>
  <c r="C35" i="5"/>
  <c r="D35" i="5"/>
  <c r="E35" i="5"/>
  <c r="F35" i="5"/>
  <c r="G35" i="5"/>
  <c r="B36" i="5"/>
  <c r="C36" i="5"/>
  <c r="D36" i="5"/>
  <c r="E36" i="5"/>
  <c r="F36" i="5"/>
  <c r="G36" i="5"/>
  <c r="B37" i="5"/>
  <c r="C37" i="5"/>
  <c r="D37" i="5"/>
  <c r="E37" i="5"/>
  <c r="F37" i="5"/>
  <c r="G37" i="5"/>
  <c r="B38" i="5"/>
  <c r="C38" i="5"/>
  <c r="D38" i="5"/>
  <c r="E38" i="5"/>
  <c r="F38" i="5"/>
  <c r="G38" i="5"/>
  <c r="B39" i="5"/>
  <c r="C39" i="5"/>
  <c r="D39" i="5"/>
  <c r="E39" i="5"/>
  <c r="F39" i="5"/>
  <c r="G39" i="5"/>
  <c r="B40" i="5"/>
  <c r="C40" i="5"/>
  <c r="D40" i="5"/>
  <c r="E40" i="5"/>
  <c r="F40" i="5"/>
  <c r="G40" i="5"/>
  <c r="B41" i="5"/>
  <c r="C41" i="5"/>
  <c r="D41" i="5"/>
  <c r="E41" i="5"/>
  <c r="F41" i="5"/>
  <c r="G41" i="5"/>
  <c r="B42" i="5"/>
  <c r="C42" i="5"/>
  <c r="D42" i="5"/>
  <c r="E42" i="5"/>
  <c r="F42" i="5"/>
  <c r="G42" i="5"/>
  <c r="B43" i="5"/>
  <c r="C43" i="5"/>
  <c r="D43" i="5"/>
  <c r="E43" i="5"/>
  <c r="F43" i="5"/>
  <c r="G43" i="5"/>
  <c r="B44" i="5"/>
  <c r="C44" i="5"/>
  <c r="D44" i="5"/>
  <c r="E44" i="5"/>
  <c r="F44" i="5"/>
  <c r="G44" i="5"/>
  <c r="B45" i="5"/>
  <c r="C45" i="5"/>
  <c r="D45" i="5"/>
  <c r="E45" i="5"/>
  <c r="F45" i="5"/>
  <c r="G45" i="5"/>
  <c r="B46" i="5"/>
  <c r="C46" i="5"/>
  <c r="D46" i="5"/>
  <c r="E46" i="5"/>
  <c r="F46" i="5"/>
  <c r="G46" i="5"/>
  <c r="B47" i="5"/>
  <c r="C47" i="5"/>
  <c r="D47" i="5"/>
  <c r="E47" i="5"/>
  <c r="F47" i="5"/>
  <c r="G47" i="5"/>
  <c r="B48" i="5"/>
  <c r="C48" i="5"/>
  <c r="D48" i="5"/>
  <c r="E48" i="5"/>
  <c r="F48" i="5"/>
  <c r="G48" i="5"/>
  <c r="B49" i="5"/>
  <c r="C49" i="5"/>
  <c r="D49" i="5"/>
  <c r="E49" i="5"/>
  <c r="F49" i="5"/>
  <c r="G49" i="5"/>
  <c r="B50" i="5"/>
  <c r="C50" i="5"/>
  <c r="D50" i="5"/>
  <c r="E50" i="5"/>
  <c r="F50" i="5"/>
  <c r="G50" i="5"/>
  <c r="B51" i="5"/>
  <c r="C51" i="5"/>
  <c r="D51" i="5"/>
  <c r="E51" i="5"/>
  <c r="F51" i="5"/>
  <c r="G51" i="5"/>
  <c r="B52" i="5"/>
  <c r="C52" i="5"/>
  <c r="D52" i="5"/>
  <c r="E52" i="5"/>
  <c r="F52" i="5"/>
  <c r="G52" i="5"/>
  <c r="B53" i="5"/>
  <c r="C53" i="5"/>
  <c r="D53" i="5"/>
  <c r="E53" i="5"/>
  <c r="F53" i="5"/>
  <c r="G53" i="5"/>
  <c r="AD66" i="1" l="1"/>
  <c r="U66" i="1"/>
  <c r="W66" i="1" s="1"/>
  <c r="Y66" i="1" s="1"/>
  <c r="T66" i="1"/>
  <c r="V66" i="1" s="1"/>
  <c r="X66" i="1" s="1"/>
  <c r="Z66" i="1" s="1"/>
  <c r="AB66" i="1" s="1"/>
  <c r="J66" i="1"/>
  <c r="I66" i="1"/>
  <c r="K66" i="1" s="1"/>
  <c r="AD65" i="1"/>
  <c r="Z65" i="1"/>
  <c r="AB65" i="1" s="1"/>
  <c r="U65" i="1"/>
  <c r="W65" i="1" s="1"/>
  <c r="Y65" i="1" s="1"/>
  <c r="T65" i="1"/>
  <c r="V65" i="1" s="1"/>
  <c r="X65" i="1" s="1"/>
  <c r="J65" i="1"/>
  <c r="I65" i="1"/>
  <c r="K65" i="1" s="1"/>
  <c r="AD64" i="1"/>
  <c r="V64" i="1"/>
  <c r="X64" i="1" s="1"/>
  <c r="U64" i="1"/>
  <c r="W64" i="1" s="1"/>
  <c r="Y64" i="1" s="1"/>
  <c r="T64" i="1"/>
  <c r="J64" i="1"/>
  <c r="I64" i="1"/>
  <c r="AD63" i="1"/>
  <c r="U63" i="1"/>
  <c r="W63" i="1" s="1"/>
  <c r="Y63" i="1" s="1"/>
  <c r="T63" i="1"/>
  <c r="V63" i="1" s="1"/>
  <c r="X63" i="1" s="1"/>
  <c r="Z63" i="1" s="1"/>
  <c r="AB63" i="1" s="1"/>
  <c r="J63" i="1"/>
  <c r="I63" i="1"/>
  <c r="K63" i="1" s="1"/>
  <c r="AD62" i="1"/>
  <c r="U62" i="1"/>
  <c r="W62" i="1" s="1"/>
  <c r="Y62" i="1" s="1"/>
  <c r="T62" i="1"/>
  <c r="V62" i="1" s="1"/>
  <c r="X62" i="1" s="1"/>
  <c r="Z62" i="1" s="1"/>
  <c r="AB62" i="1" s="1"/>
  <c r="J62" i="1"/>
  <c r="I62" i="1"/>
  <c r="K62" i="1" s="1"/>
  <c r="AD61" i="1"/>
  <c r="U61" i="1"/>
  <c r="W61" i="1" s="1"/>
  <c r="Y61" i="1" s="1"/>
  <c r="T61" i="1"/>
  <c r="V61" i="1" s="1"/>
  <c r="X61" i="1" s="1"/>
  <c r="J61" i="1"/>
  <c r="K61" i="1" s="1"/>
  <c r="I61" i="1"/>
  <c r="AD60" i="1"/>
  <c r="U60" i="1"/>
  <c r="W60" i="1" s="1"/>
  <c r="Y60" i="1" s="1"/>
  <c r="T60" i="1"/>
  <c r="V60" i="1" s="1"/>
  <c r="X60" i="1" s="1"/>
  <c r="J60" i="1"/>
  <c r="I60" i="1"/>
  <c r="K60" i="1" s="1"/>
  <c r="AD59" i="1"/>
  <c r="U59" i="1"/>
  <c r="W59" i="1" s="1"/>
  <c r="Y59" i="1" s="1"/>
  <c r="T59" i="1"/>
  <c r="V59" i="1" s="1"/>
  <c r="X59" i="1" s="1"/>
  <c r="J59" i="1"/>
  <c r="I59" i="1"/>
  <c r="K59" i="1" s="1"/>
  <c r="AD58" i="1"/>
  <c r="V58" i="1"/>
  <c r="X58" i="1" s="1"/>
  <c r="U58" i="1"/>
  <c r="W58" i="1" s="1"/>
  <c r="Y58" i="1" s="1"/>
  <c r="T58" i="1"/>
  <c r="J58" i="1"/>
  <c r="I58" i="1"/>
  <c r="K58" i="1" s="1"/>
  <c r="AD57" i="1"/>
  <c r="Y57" i="1"/>
  <c r="U57" i="1"/>
  <c r="W57" i="1" s="1"/>
  <c r="T57" i="1"/>
  <c r="V57" i="1" s="1"/>
  <c r="X57" i="1" s="1"/>
  <c r="J57" i="1"/>
  <c r="I57" i="1"/>
  <c r="K57" i="1" s="1"/>
  <c r="AD56" i="1"/>
  <c r="V56" i="1"/>
  <c r="X56" i="1" s="1"/>
  <c r="U56" i="1"/>
  <c r="W56" i="1" s="1"/>
  <c r="Y56" i="1" s="1"/>
  <c r="T56" i="1"/>
  <c r="J56" i="1"/>
  <c r="I56" i="1"/>
  <c r="AD55" i="1"/>
  <c r="U55" i="1"/>
  <c r="W55" i="1" s="1"/>
  <c r="Y55" i="1" s="1"/>
  <c r="T55" i="1"/>
  <c r="V55" i="1" s="1"/>
  <c r="X55" i="1" s="1"/>
  <c r="K55" i="1"/>
  <c r="J55" i="1"/>
  <c r="I55" i="1"/>
  <c r="AD54" i="1"/>
  <c r="U54" i="1"/>
  <c r="W54" i="1" s="1"/>
  <c r="Y54" i="1" s="1"/>
  <c r="T54" i="1"/>
  <c r="V54" i="1" s="1"/>
  <c r="X54" i="1" s="1"/>
  <c r="Z54" i="1" s="1"/>
  <c r="AB54" i="1" s="1"/>
  <c r="J54" i="1"/>
  <c r="I54" i="1"/>
  <c r="AD53" i="1"/>
  <c r="U53" i="1"/>
  <c r="W53" i="1" s="1"/>
  <c r="Y53" i="1" s="1"/>
  <c r="T53" i="1"/>
  <c r="V53" i="1" s="1"/>
  <c r="X53" i="1" s="1"/>
  <c r="J53" i="1"/>
  <c r="I53" i="1"/>
  <c r="K53" i="1" s="1"/>
  <c r="AD52" i="1"/>
  <c r="V52" i="1"/>
  <c r="X52" i="1" s="1"/>
  <c r="Z52" i="1" s="1"/>
  <c r="AB52" i="1" s="1"/>
  <c r="U52" i="1"/>
  <c r="W52" i="1" s="1"/>
  <c r="Y52" i="1" s="1"/>
  <c r="T52" i="1"/>
  <c r="J52" i="1"/>
  <c r="I52" i="1"/>
  <c r="K52" i="1" s="1"/>
  <c r="AD51" i="1"/>
  <c r="Y51" i="1"/>
  <c r="U51" i="1"/>
  <c r="W51" i="1" s="1"/>
  <c r="T51" i="1"/>
  <c r="V51" i="1" s="1"/>
  <c r="X51" i="1" s="1"/>
  <c r="J51" i="1"/>
  <c r="I51" i="1"/>
  <c r="K51" i="1" s="1"/>
  <c r="AD50" i="1"/>
  <c r="W50" i="1"/>
  <c r="Y50" i="1" s="1"/>
  <c r="V50" i="1"/>
  <c r="X50" i="1" s="1"/>
  <c r="Z50" i="1" s="1"/>
  <c r="AB50" i="1" s="1"/>
  <c r="U50" i="1"/>
  <c r="T50" i="1"/>
  <c r="J50" i="1"/>
  <c r="I50" i="1"/>
  <c r="K50" i="1" s="1"/>
  <c r="AD49" i="1"/>
  <c r="U49" i="1"/>
  <c r="W49" i="1" s="1"/>
  <c r="Y49" i="1" s="1"/>
  <c r="T49" i="1"/>
  <c r="V49" i="1" s="1"/>
  <c r="X49" i="1" s="1"/>
  <c r="J49" i="1"/>
  <c r="K49" i="1" s="1"/>
  <c r="I49" i="1"/>
  <c r="AD48" i="1"/>
  <c r="U48" i="1"/>
  <c r="W48" i="1" s="1"/>
  <c r="Y48" i="1" s="1"/>
  <c r="T48" i="1"/>
  <c r="V48" i="1" s="1"/>
  <c r="X48" i="1" s="1"/>
  <c r="J48" i="1"/>
  <c r="I48" i="1"/>
  <c r="AD47" i="1"/>
  <c r="U47" i="1"/>
  <c r="W47" i="1" s="1"/>
  <c r="Y47" i="1" s="1"/>
  <c r="T47" i="1"/>
  <c r="V47" i="1" s="1"/>
  <c r="X47" i="1" s="1"/>
  <c r="J47" i="1"/>
  <c r="I47" i="1"/>
  <c r="K47" i="1" s="1"/>
  <c r="AD46" i="1"/>
  <c r="W46" i="1"/>
  <c r="Y46" i="1" s="1"/>
  <c r="U46" i="1"/>
  <c r="T46" i="1"/>
  <c r="V46" i="1" s="1"/>
  <c r="X46" i="1" s="1"/>
  <c r="J46" i="1"/>
  <c r="I46" i="1"/>
  <c r="K46" i="1" s="1"/>
  <c r="AD44" i="1"/>
  <c r="W44" i="1"/>
  <c r="Y44" i="1" s="1"/>
  <c r="U44" i="1"/>
  <c r="T44" i="1"/>
  <c r="V44" i="1" s="1"/>
  <c r="X44" i="1" s="1"/>
  <c r="J44" i="1"/>
  <c r="I44" i="1"/>
  <c r="K44" i="1" s="1"/>
  <c r="AD43" i="1"/>
  <c r="U43" i="1"/>
  <c r="W43" i="1" s="1"/>
  <c r="Y43" i="1" s="1"/>
  <c r="T43" i="1"/>
  <c r="V43" i="1" s="1"/>
  <c r="X43" i="1" s="1"/>
  <c r="K43" i="1"/>
  <c r="J43" i="1"/>
  <c r="I43" i="1"/>
  <c r="AD42" i="1"/>
  <c r="U42" i="1"/>
  <c r="W42" i="1" s="1"/>
  <c r="Y42" i="1" s="1"/>
  <c r="T42" i="1"/>
  <c r="V42" i="1" s="1"/>
  <c r="X42" i="1" s="1"/>
  <c r="J42" i="1"/>
  <c r="K42" i="1" s="1"/>
  <c r="I42" i="1"/>
  <c r="AD41" i="1"/>
  <c r="U41" i="1"/>
  <c r="W41" i="1" s="1"/>
  <c r="Y41" i="1" s="1"/>
  <c r="T41" i="1"/>
  <c r="V41" i="1" s="1"/>
  <c r="X41" i="1" s="1"/>
  <c r="K41" i="1"/>
  <c r="J41" i="1"/>
  <c r="I41" i="1"/>
  <c r="AD40" i="1"/>
  <c r="U40" i="1"/>
  <c r="W40" i="1" s="1"/>
  <c r="Y40" i="1" s="1"/>
  <c r="T40" i="1"/>
  <c r="V40" i="1" s="1"/>
  <c r="X40" i="1" s="1"/>
  <c r="J40" i="1"/>
  <c r="I40" i="1"/>
  <c r="AD39" i="1"/>
  <c r="U39" i="1"/>
  <c r="W39" i="1" s="1"/>
  <c r="Y39" i="1" s="1"/>
  <c r="T39" i="1"/>
  <c r="V39" i="1" s="1"/>
  <c r="X39" i="1" s="1"/>
  <c r="Z39" i="1" s="1"/>
  <c r="AB39" i="1" s="1"/>
  <c r="J39" i="1"/>
  <c r="I39" i="1"/>
  <c r="K39" i="1" s="1"/>
  <c r="AD38" i="1"/>
  <c r="W38" i="1"/>
  <c r="Y38" i="1" s="1"/>
  <c r="U38" i="1"/>
  <c r="T38" i="1"/>
  <c r="V38" i="1" s="1"/>
  <c r="X38" i="1" s="1"/>
  <c r="J38" i="1"/>
  <c r="I38" i="1"/>
  <c r="K38" i="1" s="1"/>
  <c r="AD37" i="1"/>
  <c r="W37" i="1"/>
  <c r="Y37" i="1" s="1"/>
  <c r="U37" i="1"/>
  <c r="T37" i="1"/>
  <c r="V37" i="1" s="1"/>
  <c r="X37" i="1" s="1"/>
  <c r="J37" i="1"/>
  <c r="I37" i="1"/>
  <c r="K37" i="1" s="1"/>
  <c r="AD36" i="1"/>
  <c r="X36" i="1"/>
  <c r="W36" i="1"/>
  <c r="Y36" i="1" s="1"/>
  <c r="U36" i="1"/>
  <c r="T36" i="1"/>
  <c r="V36" i="1" s="1"/>
  <c r="J36" i="1"/>
  <c r="I36" i="1"/>
  <c r="AD34" i="1"/>
  <c r="U34" i="1"/>
  <c r="W34" i="1" s="1"/>
  <c r="Y34" i="1" s="1"/>
  <c r="T34" i="1"/>
  <c r="V34" i="1" s="1"/>
  <c r="X34" i="1" s="1"/>
  <c r="K34" i="1"/>
  <c r="J34" i="1"/>
  <c r="I34" i="1"/>
  <c r="AD33" i="1"/>
  <c r="U33" i="1"/>
  <c r="W33" i="1" s="1"/>
  <c r="Y33" i="1" s="1"/>
  <c r="T33" i="1"/>
  <c r="V33" i="1" s="1"/>
  <c r="X33" i="1" s="1"/>
  <c r="Z33" i="1" s="1"/>
  <c r="AB33" i="1" s="1"/>
  <c r="J33" i="1"/>
  <c r="K33" i="1" s="1"/>
  <c r="I33" i="1"/>
  <c r="AD32" i="1"/>
  <c r="U32" i="1"/>
  <c r="W32" i="1" s="1"/>
  <c r="Y32" i="1" s="1"/>
  <c r="T32" i="1"/>
  <c r="V32" i="1" s="1"/>
  <c r="X32" i="1" s="1"/>
  <c r="Z32" i="1" s="1"/>
  <c r="AB32" i="1" s="1"/>
  <c r="J32" i="1"/>
  <c r="K32" i="1" s="1"/>
  <c r="I32" i="1"/>
  <c r="AD31" i="1"/>
  <c r="U31" i="1"/>
  <c r="W31" i="1" s="1"/>
  <c r="Y31" i="1" s="1"/>
  <c r="T31" i="1"/>
  <c r="V31" i="1" s="1"/>
  <c r="X31" i="1" s="1"/>
  <c r="J31" i="1"/>
  <c r="I31" i="1"/>
  <c r="K31" i="1" s="1"/>
  <c r="AD30" i="1"/>
  <c r="W30" i="1"/>
  <c r="Y30" i="1" s="1"/>
  <c r="U30" i="1"/>
  <c r="T30" i="1"/>
  <c r="V30" i="1" s="1"/>
  <c r="X30" i="1" s="1"/>
  <c r="Z30" i="1" s="1"/>
  <c r="AB30" i="1" s="1"/>
  <c r="J30" i="1"/>
  <c r="I30" i="1"/>
  <c r="K30" i="1" s="1"/>
  <c r="AD26" i="1"/>
  <c r="W26" i="1"/>
  <c r="Y26" i="1" s="1"/>
  <c r="U26" i="1"/>
  <c r="T26" i="1"/>
  <c r="V26" i="1" s="1"/>
  <c r="X26" i="1" s="1"/>
  <c r="J26" i="1"/>
  <c r="I26" i="1"/>
  <c r="K26" i="1" s="1"/>
  <c r="AD25" i="1"/>
  <c r="W25" i="1"/>
  <c r="Y25" i="1" s="1"/>
  <c r="U25" i="1"/>
  <c r="T25" i="1"/>
  <c r="V25" i="1" s="1"/>
  <c r="X25" i="1" s="1"/>
  <c r="J25" i="1"/>
  <c r="I25" i="1"/>
  <c r="K25" i="1" s="1"/>
  <c r="AD24" i="1"/>
  <c r="X24" i="1"/>
  <c r="W24" i="1"/>
  <c r="Y24" i="1" s="1"/>
  <c r="U24" i="1"/>
  <c r="T24" i="1"/>
  <c r="V24" i="1" s="1"/>
  <c r="J24" i="1"/>
  <c r="I24" i="1"/>
  <c r="K24" i="1" s="1"/>
  <c r="AD21" i="1"/>
  <c r="U21" i="1"/>
  <c r="W21" i="1" s="1"/>
  <c r="Y21" i="1" s="1"/>
  <c r="T21" i="1"/>
  <c r="V21" i="1" s="1"/>
  <c r="X21" i="1" s="1"/>
  <c r="K21" i="1"/>
  <c r="J21" i="1"/>
  <c r="I21" i="1"/>
  <c r="AD20" i="1"/>
  <c r="U20" i="1"/>
  <c r="W20" i="1" s="1"/>
  <c r="Y20" i="1" s="1"/>
  <c r="T20" i="1"/>
  <c r="V20" i="1" s="1"/>
  <c r="X20" i="1" s="1"/>
  <c r="J20" i="1"/>
  <c r="K20" i="1" s="1"/>
  <c r="I20" i="1"/>
  <c r="AD18" i="1"/>
  <c r="U18" i="1"/>
  <c r="W18" i="1" s="1"/>
  <c r="Y18" i="1" s="1"/>
  <c r="T18" i="1"/>
  <c r="V18" i="1" s="1"/>
  <c r="X18" i="1" s="1"/>
  <c r="Z18" i="1" s="1"/>
  <c r="AB18" i="1" s="1"/>
  <c r="J18" i="1"/>
  <c r="I18" i="1"/>
  <c r="K18" i="1" s="1"/>
  <c r="AD16" i="1"/>
  <c r="U16" i="1"/>
  <c r="W16" i="1" s="1"/>
  <c r="Y16" i="1" s="1"/>
  <c r="T16" i="1"/>
  <c r="V16" i="1" s="1"/>
  <c r="X16" i="1" s="1"/>
  <c r="J16" i="1"/>
  <c r="I16" i="1"/>
  <c r="K16" i="1" s="1"/>
  <c r="AD15" i="1"/>
  <c r="V15" i="1"/>
  <c r="X15" i="1" s="1"/>
  <c r="U15" i="1"/>
  <c r="W15" i="1" s="1"/>
  <c r="Y15" i="1" s="1"/>
  <c r="T15" i="1"/>
  <c r="J15" i="1"/>
  <c r="I15" i="1"/>
  <c r="K15" i="1" s="1"/>
  <c r="AD14" i="1"/>
  <c r="W14" i="1"/>
  <c r="Y14" i="1" s="1"/>
  <c r="U14" i="1"/>
  <c r="T14" i="1"/>
  <c r="V14" i="1" s="1"/>
  <c r="X14" i="1" s="1"/>
  <c r="J14" i="1"/>
  <c r="I14" i="1"/>
  <c r="K14" i="1" s="1"/>
  <c r="AD12" i="1"/>
  <c r="W12" i="1"/>
  <c r="Y12" i="1" s="1"/>
  <c r="T12" i="1"/>
  <c r="V12" i="1" s="1"/>
  <c r="X12" i="1" s="1"/>
  <c r="Z12" i="1" s="1"/>
  <c r="AB12" i="1" s="1"/>
  <c r="J12" i="1"/>
  <c r="K12" i="1" s="1"/>
  <c r="I12" i="1"/>
  <c r="AD11" i="1"/>
  <c r="U11" i="1"/>
  <c r="W11" i="1" s="1"/>
  <c r="Y11" i="1" s="1"/>
  <c r="T11" i="1"/>
  <c r="V11" i="1" s="1"/>
  <c r="X11" i="1" s="1"/>
  <c r="J11" i="1"/>
  <c r="I11" i="1"/>
  <c r="Z25" i="1" l="1"/>
  <c r="AB25" i="1" s="1"/>
  <c r="Z15" i="1"/>
  <c r="AB15" i="1" s="1"/>
  <c r="K40" i="1"/>
  <c r="Z43" i="1"/>
  <c r="AB43" i="1" s="1"/>
  <c r="K48" i="1"/>
  <c r="K54" i="1"/>
  <c r="Z61" i="1"/>
  <c r="AB61" i="1" s="1"/>
  <c r="K11" i="1"/>
  <c r="Z20" i="1"/>
  <c r="AB20" i="1" s="1"/>
  <c r="Z40" i="1"/>
  <c r="AB40" i="1" s="1"/>
  <c r="Z47" i="1"/>
  <c r="AB47" i="1" s="1"/>
  <c r="Z53" i="1"/>
  <c r="AB53" i="1" s="1"/>
  <c r="Z59" i="1"/>
  <c r="AB59" i="1" s="1"/>
  <c r="Z49" i="1"/>
  <c r="AB49" i="1" s="1"/>
  <c r="Z31" i="1"/>
  <c r="AB31" i="1" s="1"/>
  <c r="Z42" i="1"/>
  <c r="AB42" i="1" s="1"/>
  <c r="Z16" i="1"/>
  <c r="AB16" i="1" s="1"/>
  <c r="K36" i="1"/>
  <c r="K56" i="1"/>
  <c r="K64" i="1"/>
  <c r="Z55" i="1"/>
  <c r="AB55" i="1" s="1"/>
  <c r="Z37" i="1"/>
  <c r="AB37" i="1" s="1"/>
  <c r="Z51" i="1"/>
  <c r="AB51" i="1" s="1"/>
  <c r="Z57" i="1"/>
  <c r="AB57" i="1" s="1"/>
  <c r="Z21" i="1"/>
  <c r="AB21" i="1" s="1"/>
  <c r="Z24" i="1"/>
  <c r="AB24" i="1" s="1"/>
  <c r="Z34" i="1"/>
  <c r="AB34" i="1" s="1"/>
  <c r="Z36" i="1"/>
  <c r="AB36" i="1" s="1"/>
  <c r="Z56" i="1"/>
  <c r="AB56" i="1" s="1"/>
  <c r="Z41" i="1"/>
  <c r="AB41" i="1" s="1"/>
  <c r="Z11" i="1"/>
  <c r="AB11" i="1" s="1"/>
  <c r="Z26" i="1"/>
  <c r="AB26" i="1" s="1"/>
  <c r="Z38" i="1"/>
  <c r="AB38" i="1" s="1"/>
  <c r="Z48" i="1"/>
  <c r="AB48" i="1" s="1"/>
  <c r="Z46" i="1"/>
  <c r="AB46" i="1" s="1"/>
  <c r="Z14" i="1"/>
  <c r="AB14" i="1" s="1"/>
  <c r="Z58" i="1"/>
  <c r="AB58" i="1" s="1"/>
  <c r="Z64" i="1"/>
  <c r="AB64" i="1" s="1"/>
  <c r="Z60" i="1"/>
  <c r="AB60" i="1" s="1"/>
</calcChain>
</file>

<file path=xl/sharedStrings.xml><?xml version="1.0" encoding="utf-8"?>
<sst xmlns="http://schemas.openxmlformats.org/spreadsheetml/2006/main" count="1189" uniqueCount="398">
  <si>
    <t>Proceso</t>
  </si>
  <si>
    <t>ID</t>
  </si>
  <si>
    <t>RIESGO</t>
  </si>
  <si>
    <t>CALIFICACIÓN RIESGO INHERENTE</t>
  </si>
  <si>
    <t>CALIFICACIÓN RIESGO RESIDUAL</t>
  </si>
  <si>
    <t>Eficiencia</t>
  </si>
  <si>
    <t xml:space="preserve">Formalización del control </t>
  </si>
  <si>
    <t>% Probabilidad Inherente</t>
  </si>
  <si>
    <t>% Impacto Inherente</t>
  </si>
  <si>
    <t>PROBABILIDAD</t>
  </si>
  <si>
    <t>IMPACTO</t>
  </si>
  <si>
    <t>SEVERIDAD (NIVEL DE RIESGO)</t>
  </si>
  <si>
    <t>% Probabilidad Residual</t>
  </si>
  <si>
    <t>% Impacto Residual</t>
  </si>
  <si>
    <t>Tipo de control</t>
  </si>
  <si>
    <t>Afectación o Desplazamiento en la Matriz</t>
  </si>
  <si>
    <t>Implementación</t>
  </si>
  <si>
    <t>Documentación</t>
  </si>
  <si>
    <t>Frecuencia</t>
  </si>
  <si>
    <t>Evidencia
(Trazabilidad de la ejecución)</t>
  </si>
  <si>
    <t>Ejecución</t>
  </si>
  <si>
    <t>¿Requiere Plan de Acción?</t>
  </si>
  <si>
    <t>Tratamiento</t>
  </si>
  <si>
    <t>Definición del Tratamiento</t>
  </si>
  <si>
    <t>Estado</t>
  </si>
  <si>
    <t>Moderado</t>
  </si>
  <si>
    <t>Probabilidad</t>
  </si>
  <si>
    <t>Alto</t>
  </si>
  <si>
    <t>Extremo</t>
  </si>
  <si>
    <t>Bajo</t>
  </si>
  <si>
    <t>NIVELES DE RIESGO</t>
  </si>
  <si>
    <t>Preventivo</t>
  </si>
  <si>
    <t>Manual</t>
  </si>
  <si>
    <t>Procedimientos</t>
  </si>
  <si>
    <t>Semestral</t>
  </si>
  <si>
    <t>Con registro manual</t>
  </si>
  <si>
    <t>Interna</t>
  </si>
  <si>
    <t>Mensual</t>
  </si>
  <si>
    <t>Con registro electrónico</t>
  </si>
  <si>
    <t xml:space="preserve">Externa </t>
  </si>
  <si>
    <t>Automático</t>
  </si>
  <si>
    <t>Sistemas de información</t>
  </si>
  <si>
    <t>Detectivo</t>
  </si>
  <si>
    <t>DESCRIPCIÓN DEL CONTROL</t>
  </si>
  <si>
    <t>FACTOR</t>
  </si>
  <si>
    <t>TIPO</t>
  </si>
  <si>
    <t>Ejecución_administración_de_procesos</t>
  </si>
  <si>
    <t>Transacción_u_Operación_aplica_para_LA_FT_FP</t>
  </si>
  <si>
    <t>Tecnología</t>
  </si>
  <si>
    <t>Evento_externo</t>
  </si>
  <si>
    <t>Gestión</t>
  </si>
  <si>
    <t>Fiscal</t>
  </si>
  <si>
    <t>Factor de riesgo</t>
  </si>
  <si>
    <t>Tipología</t>
  </si>
  <si>
    <t>DES - Direccionamiento Estratégico </t>
  </si>
  <si>
    <t>Integridad Pública - Corrupción</t>
  </si>
  <si>
    <t>Infraestructura</t>
  </si>
  <si>
    <t>GAD - Gestión Administrativa </t>
  </si>
  <si>
    <t>GFI - Gestión Financiera </t>
  </si>
  <si>
    <t>MST - Mantenimiento y Soporte de Tecnología</t>
  </si>
  <si>
    <t>GCA - Gestión Contractual y Adquisiciones </t>
  </si>
  <si>
    <t>GJD - Gestión Jurídica </t>
  </si>
  <si>
    <t>GDO - Gestión Documental </t>
  </si>
  <si>
    <t>GTH - Gestión del Talento Humano </t>
  </si>
  <si>
    <t>EMC - Evaluación Independiente y Mejoramiento Continuo</t>
  </si>
  <si>
    <t>Atributos</t>
  </si>
  <si>
    <t>Cumplida</t>
  </si>
  <si>
    <t>CES - Comunicación Estratégica</t>
  </si>
  <si>
    <t>En proceso</t>
  </si>
  <si>
    <t>Impacto</t>
  </si>
  <si>
    <t>Seg. de la Información</t>
  </si>
  <si>
    <t>Talento_Humano</t>
  </si>
  <si>
    <t>Vencida</t>
  </si>
  <si>
    <t>REC - Relación Estado- Ciudadano </t>
  </si>
  <si>
    <t>Correctivo</t>
  </si>
  <si>
    <t>Otros Esquemas</t>
  </si>
  <si>
    <t>GIT - Gestión de Información y Tecnología</t>
  </si>
  <si>
    <t>Diario</t>
  </si>
  <si>
    <t>MIS - Procesos Misionales</t>
  </si>
  <si>
    <t>Bimestral</t>
  </si>
  <si>
    <t>Trimestral</t>
  </si>
  <si>
    <t>Mixta</t>
  </si>
  <si>
    <t xml:space="preserve">Documentación </t>
  </si>
  <si>
    <t>Integridad Pública - LA/FT/FP</t>
  </si>
  <si>
    <t>Unidad Administrativa Especial de Alimentación Escolar - Alimentos para Aprender (UApA)</t>
  </si>
  <si>
    <t>Catastrófico</t>
  </si>
  <si>
    <t>Alta</t>
  </si>
  <si>
    <t>Mayor</t>
  </si>
  <si>
    <t>Muy alta</t>
  </si>
  <si>
    <t>TOTAL PROBABILIDAD RESIDUAL POR CONTROL</t>
  </si>
  <si>
    <t>TOTAL IMPACTO RESIDUAL POR CONTROL</t>
  </si>
  <si>
    <t>Gestión de Riesgos Institucionales</t>
  </si>
  <si>
    <t>Mapa de Calor - Nivel de Riesgo Residual</t>
  </si>
  <si>
    <t>Mapa de Calor - Nivel de Riesgo Inherente</t>
  </si>
  <si>
    <t xml:space="preserve">UNIDAD ADMINISTRATIVA ESPECIAL DE ALIMENTACIÓN ESCOLAR </t>
  </si>
  <si>
    <r>
      <rPr>
        <b/>
        <sz val="11"/>
        <color theme="1"/>
        <rFont val="Arial Narrow"/>
        <family val="2"/>
      </rPr>
      <t>VERSIÓN:</t>
    </r>
    <r>
      <rPr>
        <sz val="11"/>
        <color theme="1"/>
        <rFont val="Arial Narrow"/>
        <family val="2"/>
      </rPr>
      <t xml:space="preserve"> 0</t>
    </r>
  </si>
  <si>
    <r>
      <t xml:space="preserve">Proceso:
</t>
    </r>
    <r>
      <rPr>
        <sz val="11"/>
        <color theme="1"/>
        <rFont val="Arial Narrow"/>
        <family val="2"/>
      </rPr>
      <t>Direccionamiento Estratégico</t>
    </r>
  </si>
  <si>
    <t>Responsable 
(Cargo)</t>
  </si>
  <si>
    <t xml:space="preserve">Profesional de apoyo o designado </t>
  </si>
  <si>
    <t>No.</t>
  </si>
  <si>
    <t>Afectación o desplazamiento en la matriz</t>
  </si>
  <si>
    <t xml:space="preserve">Determine el tratamiento a seguir </t>
  </si>
  <si>
    <t>Descripción de la acción, basado en el análisis de causas</t>
  </si>
  <si>
    <t>Fecha de inicio</t>
  </si>
  <si>
    <t>Fecha de finalización</t>
  </si>
  <si>
    <r>
      <rPr>
        <b/>
        <sz val="11"/>
        <rFont val="Arial Narrow"/>
        <family val="2"/>
      </rPr>
      <t xml:space="preserve">PROCESO: </t>
    </r>
    <r>
      <rPr>
        <sz val="11"/>
        <rFont val="Arial Narrow"/>
        <family val="2"/>
      </rPr>
      <t>Direccionamiento estratégico</t>
    </r>
  </si>
  <si>
    <r>
      <t xml:space="preserve">FORMATO: </t>
    </r>
    <r>
      <rPr>
        <sz val="11"/>
        <rFont val="Arial Narrow"/>
        <family val="2"/>
      </rPr>
      <t>Mapa de riesgos institucionales</t>
    </r>
  </si>
  <si>
    <t>Plan de acción</t>
  </si>
  <si>
    <r>
      <rPr>
        <b/>
        <sz val="11"/>
        <color theme="1"/>
        <rFont val="Arial Narrow"/>
        <family val="2"/>
      </rPr>
      <t>CÓDIGO:</t>
    </r>
    <r>
      <rPr>
        <sz val="11"/>
        <color theme="1"/>
        <rFont val="Arial Narrow"/>
        <family val="2"/>
      </rPr>
      <t xml:space="preserve"> DES - FR - 20</t>
    </r>
  </si>
  <si>
    <r>
      <t xml:space="preserve">VIGENTE DESDE: </t>
    </r>
    <r>
      <rPr>
        <sz val="11"/>
        <color theme="1"/>
        <rFont val="Arial Narrow"/>
        <family val="2"/>
      </rPr>
      <t>20/05/2026</t>
    </r>
  </si>
  <si>
    <t>CES Comunicación estratégica</t>
  </si>
  <si>
    <t>CES-01</t>
  </si>
  <si>
    <t xml:space="preserve">Posibilidad de afectación reputacional por falta de claridad, precisión y transparencia en la información publicada debido a inexistencia de política de comunicaciones </t>
  </si>
  <si>
    <t>El asesor(a) de comunicaciones  durante el primer trimestre de la vigencia formula la política de comunicación con acompañamiento del equipo de planeación, en concordancia con los lineamientos del Modelo Integrado de Planeación y Gestión (MIPG) y las directrices establecidas por el Ministerio de Educación Nacional. Se dejará como evidencia el documento de política de comunicación debidamente aprobada.</t>
  </si>
  <si>
    <t>Requiere Plan de Acción</t>
  </si>
  <si>
    <t>Evitar</t>
  </si>
  <si>
    <t>El asesor(a) de comunicaciones formula la política de comunicaciones de la Unidad.</t>
  </si>
  <si>
    <t>Asesora de comunicaciones</t>
  </si>
  <si>
    <t>01 de enero de 2026</t>
  </si>
  <si>
    <t>30 de abril de 2026</t>
  </si>
  <si>
    <t>CES-02</t>
  </si>
  <si>
    <t>Posibilidad de afectación reputacional y económica por solicitudes incompletas, imprecisas y en destiempo debido a falta de planeación por parte de las dependencias en la proyección de actividades de comunicaciones para la vigencia</t>
  </si>
  <si>
    <t>El asesor(a) de comunicaciones durante el primer trimestre de la vigencia solicitará formalmente a las dependencias de la entidad la programación de las actividades externas, mediante la elaboración y difusión de una circular interna donde se establecerá la periodicidad para la recepción de las programaciones. Se dejará como evidencia la circular publicada y socializada.</t>
  </si>
  <si>
    <t>Reducir_Mitigar</t>
  </si>
  <si>
    <t>El asesor(a) de Comunicaciones solicita formalmente a las dependencias de la entidad la programación de las actividades externas, mediante la elaboración y difusión de una circular interna.</t>
  </si>
  <si>
    <t>El profesional designado por el asesor(a) de comunicaciones  cada vez que se requiera actualiza o realiza los ajustes necesarios a los procedimientos CES-PR-01 Procedimiento de Comunicación Interna y CES-PR-02 Procedimiento de Comunicación Externa.  Para ello, se llevará a cabo una mesa de trabajo en conjunto con el área de Planeación y los interesados, haciendo énfasis en los puntos de control relacionados con la aprobación de la información. Como evidencia se dejará el acta de las mesas de trabajo y los procedimientos actualizados.</t>
  </si>
  <si>
    <t xml:space="preserve">El profesional de comunicaciones actualiza los procedimientos CES-PR-01 Procedimiento de Comunicación Interna y CES-PR-02 Procedimiento de Comunicación Externa haciendo énfasis en los puntos de control relacionados con la aprobación de la información. </t>
  </si>
  <si>
    <t>Profesional universitario - Comunicaciones</t>
  </si>
  <si>
    <t>01 de febrero de 2026</t>
  </si>
  <si>
    <t>31 de diciembre de 2026</t>
  </si>
  <si>
    <t>CES-03</t>
  </si>
  <si>
    <t xml:space="preserve">Posibilidad de afectación reputacional por desarticulación entre entidad cabeza de sector y la Unidad debido a falta de comunicación efectiva </t>
  </si>
  <si>
    <t>El asesor(a) de comunicaciones periódicamente valida con el Ministerio actividades conjuntas de cara al sector educación a través de reuniones de entendimiento para tener claridad de lineamientos gráficos y mensajes articulados a emitir en relación con el PAE. Se dejará como evidencia registro de asistencia, acta de reunión (aplica para modalidad presencial) y/o Grabación (aplica para modalidad virtual)</t>
  </si>
  <si>
    <t>El asesor(a) de comunicaciones realiza reuniones de entendimiento con el Ministerio Nacional de Educación para tener claridad de lineamientos gráficos y mensajes articulados a emitir en relación con el PAE.</t>
  </si>
  <si>
    <t>01 de abril de 2026</t>
  </si>
  <si>
    <t>Comunicación Estratégica</t>
  </si>
  <si>
    <t>CES -04</t>
  </si>
  <si>
    <t>Posibilidad de afectación a grupos de valor por intereses particulares en las comunicaciones del PAE por parte de otros actores con desconocimiento de los lineamientos normativos y técnicos para la operación del programa</t>
  </si>
  <si>
    <t>El asesor(a) de comunicaciones periódicamente realiza divulgación de lineamientos normativos y técnicos que operan el PAE a través de campañas de comunicaciones enfocada a actores del programa que tengan exposición directa a medios de comunicación. Se dejará como evidencia productos derivados de la campaña</t>
  </si>
  <si>
    <t>El asesor(a) de comunicaciones realiza divulgación de lineamientos normativos y técnicos que operan el PAE a grupos de valor e interés a través de campañas de comunicaciones enfocada a actores del programa que tengan exposición directa a medios de comunicación.</t>
  </si>
  <si>
    <t xml:space="preserve"> Direccionamiento Estratégico</t>
  </si>
  <si>
    <t>DES -01</t>
  </si>
  <si>
    <t>Posibilidad de afectación reputacional por el incumplimiento de los objetivos y metas institucionales debido a la implementación de lineamientos estratégicos internos desarticulados con la operación</t>
  </si>
  <si>
    <t>El asesor(a) de planeación trimestralmente presentará ante el Comité Institucional de Gestión y Desempeño el informe de avances del Plan de Acción Institucional (PAI) elaborado a partir de la consolidación del formato de seguimiento DES-FT-016. En caso de identificarse desviaciones o aspectos que requieran mejora relacionados con el cumplimiento de las actividades y/o la ejecución de los recursos, el Comité emitirá las recomendaciones correspondientes y establecerá los compromisos necesarios, los cuales quedarán registrados en el acta de la sesión. Como evidencia se conservarán el formato de seguimiento consolidado DES-FT-016 y el acta del Comité.</t>
  </si>
  <si>
    <t>El asesor(a) de planeación trimestralmente presentará ante el Comité Institucional de Gestión y Desempeño el informe de avances del Plan de Acción Institucional (PAI) elaborado a partir de la consolidación del formato de seguimiento DES-FT-016.</t>
  </si>
  <si>
    <t>Asesor de Planeación</t>
  </si>
  <si>
    <t>El profesional designado por el asesor(a) de planeación trimestralmente realiza el seguimiento a los instrumentos de planeación, con el fin de medir el cumplimiento de la estrategia institucional. Así mismo, efectuará las validaciones correspondientes de los avances físicos y presupuestales, verificando que estos aporten al logro de los objetivos institucionales. En los casos en los que se identifiquen incumplimientos o desviaciones, se retroalimentará al área responsable para que realice los respectivos ajustes. Como evidencia se conservará el seguimiento trimestral del Plan de Acción Institucional.</t>
  </si>
  <si>
    <t>El profesional especializado de planeación realiza seguimiento a los instrumentos de planeación, con el fin de medir el cumplimiento de la estrategia institucional. Así mismo, efectuará las validaciones correspondientes de los avances físicos y presupuestales, verificando que estos aporten al logro de los objetivos institucionales</t>
  </si>
  <si>
    <t>Profesional especializado - Planeación</t>
  </si>
  <si>
    <t>DES -02</t>
  </si>
  <si>
    <t>Posibilidad de afectación reputacional por bajo indice de desempeño institucional debido a la inadecuada e insuficiente implementación de los lineamientos definidos en el MIPG y los sistemas de gestión complementarios</t>
  </si>
  <si>
    <t>El profesional designado por el asesor(a) de planeación trimestralmente realiza el monitoreo al cumplimiento de las actividades definidas en el Plan MIPG a partir de la información reportada en el formato dispuesto por los responsables de cada actividad. El plan se consolida a partir de los resultados del FURAG de la vigencia inmediatamente anterior y de las recomendaciones emitidas por el DAFP. Como evidencia se conservan los informes trimestrales del MIPG.</t>
  </si>
  <si>
    <t>El profesional de planeación trimestralmente realiza el monitoreo al cumplimiento de las actividades definidas en el Plan MIPG a partir de la información reportada en el formato dispuesto por los responsables de cada actividad.</t>
  </si>
  <si>
    <t>Profesional designado - Planeación</t>
  </si>
  <si>
    <t>El profesional designado por el asesor(a) de planeación durante el primer trimestre de la vigencia realiza el seguimiento al grado de implementación de los sistemas de gestión complementarios (SGA, SG-SST y SG-SI) al MIPG mediante la verificación de la aplicación de las listas de chequeo por parte de los líderes de cada sistema. En caso de evidenciarse la no aplicación de dichas listas, se remitirá una comunicación formal al jefe de la dependencia responsable del respectivo sistema de gestión. Como evidencia se conservarán las listas de chequeo diligenciadas y el informe de seguimiento correspondiente.</t>
  </si>
  <si>
    <t>El profesional designado por el asesor(a) de planeación durante el primer trimestre de la vigencia realiza el seguimiento al grado de implementación de los sistemas de gestión complementarios (SGA, SG-SST y SG-SI) al MIPG mediante la verificación de la aplicación de las listas de chequeo por parte de los líderes de cada sistema.</t>
  </si>
  <si>
    <t>DES -03</t>
  </si>
  <si>
    <t>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t>
  </si>
  <si>
    <t>Talento Humano</t>
  </si>
  <si>
    <t>Los profesionales designados de la Subdirección de Gestión Corporativa y de Planeación, durante el primer trimestre de la vigencia, consolidan las solicitudes de recursos de funcionamiento e inversión que se requerirán para la siguiente vigencia fiscal.  Así mismo, verifican que dichas solicitudes cumplan con los lineamientos establecidos en la circular del anteproyecto de presupuesto, utilizando para ello el formato DES-FR-05. En caso de que, alguna solicitud no cumpla con los lineamientos definidos, esta será devuelta mediante correo electrónico a los responsables de la ejecución de los recursos para que realicen los ajustes correspondientes. Como evidencia se conservará el formato de Necesidades de Gasto (funcionamiento e inversión) debidamente diligenciado y el correo electrónico de devolución.</t>
  </si>
  <si>
    <t>Los profesionales de la Subdirección de Gestión Corporativa y de Planeación durante el primer trimestre de la vigencia consolidan las solicitudes de recursos de funcionamiento e inversión que se requerirán para la siguiente vigencia fiscal.  Así mismo, verifican que dichas solicitudes cumplan con los lineamientos establecidos en la circular del anteproyecto de presupuesto, utilizando para ello el formato DES-FR-05.</t>
  </si>
  <si>
    <t>Profesionales especializados - Subdirección de Gestión Corporativa y Planeación</t>
  </si>
  <si>
    <t>Relación Estado - Ciudadano </t>
  </si>
  <si>
    <t>REC-01</t>
  </si>
  <si>
    <t>Posibilidad de afectación reputacional por sanciones de entes de control debido a incumplimiento de los términos de ley para la gestión de solicitudes</t>
  </si>
  <si>
    <t>El profesional designado por el subdirector (a) de gestión corporativa para la gestión de las PQRSDF generará diariamente alertas dirigidas a los responsables de las solicitudes próximas a vencer a través del correo electrónico institucional. Estas alertas se enviarán para aquellas solicitudes que se encuentren a tres (3) días de su fecha de vencimiento. Como evidencia se conservarán los correos electrónicos enviados a los responsables de las solicitudes próximas a vencer.</t>
  </si>
  <si>
    <t xml:space="preserve">El profesional designado por el subdirector (a) de gestión corporativa para la gestión de las PQRSDF generará diariamente alertas dirigidas a los responsables de las solicitudes próximas a vencer a través del correo electrónico institucional. Estas alertas se enviarán para aquellas solicitudes que se encuentren a tres (3) días de su fecha de vencimiento. </t>
  </si>
  <si>
    <t>Profesiona designado - Subdirección de Gestión Corporativa</t>
  </si>
  <si>
    <t>El profesional designado por el subdirector (a) de gestión corporativa para la gestión de las PQRSDF generará mensualmente un reporte sobre el estado de oportunidad en las respuestas a las PQRSDF, el cual será remitido a través del correo electrónico institucional. El reporte incluirá el detalle de las PQRSDF con términos vencidos, así como las alertas generadas a los responsables de las solicitudes. Como evidencia se conservará el Reporte del estado de oportunidad en las respuestas a las PQRSDF.</t>
  </si>
  <si>
    <t>El profesional designado por el subdirector (a) de gestión corporativa para la gestión de las PQRSDF generará mensualmente un reporte sobre el estado de oportunidad en las respuestas a las PQRSDF, el cual será remitido a través del correo electrónico institucional. El reporte incluirá el detalle de las PQRSDF con términos vencidos, así como las alertas generadas a los responsables de las solicitudes.</t>
  </si>
  <si>
    <t>El profesional designado por el subdirector (a) de gestión corporativa para la gestión de las PQRSDF consolidará trimestralmente la información relacionada con la gestión de las PQRSDF mediante la elaboración del informe de ley. Este informe deberá ser publicado en la página web de la entidad, en cumplimiento de los lineamientos de transparencia y acceso a la información pública establecidos en el artículo 7 de la Ley 1712 de 2014. Como evidencia del cumplimiento se conservará el Informe de gestión de las PQRSDF publicado.</t>
  </si>
  <si>
    <t>El profesional designado por el subdirector (a) de gestión corporativa para la gestión de las PQRSDF consolidará trimestralmente la información relacionada con la gestión de las PQRSDF mediante la elaboración del informe de ley para su publicación en página web.</t>
  </si>
  <si>
    <t>REC-02</t>
  </si>
  <si>
    <t>Posibilidad de afectación reputacional por la desarticulación interna en la gestión de grupos de valor e interés debido a ausencia y/o desactualización de lineamientos internos</t>
  </si>
  <si>
    <t>Los profesionales designados por el asesor(a) de planeación actualizarán cada vez que sea requerido, los lineamientos internos de relacionamiento con la ciudadanía, con base en los resultados obtenidos durante la implementación de las acciones de relacionamiento correspondientes a la vigencia inmediatamente anterior. Para la actualización de dichos lineamientos, se deberán considerar las orientaciones establecidas en la guía DES-GU-02 Guía para la actualización y mejora de la documentación del SIG. Como evidencia se conservarán los lineamientos actualizados.</t>
  </si>
  <si>
    <t>El profesional designado por el asesor(a) de planeación actualizará cada vez que sea requerido, los lineamientos internos de relacionamiento con la ciudadanía, con base en los resultados obtenidos durante la implementación de las acciones de relacionamiento correspondientes a la vigencia inmediatamente anterior. Para la actualización de dichos lineamientos, se deberán considerar las orientaciones establecidas en la guía DES-GU-02 Guía para la actualización y mejora de la documentación del SIG.</t>
  </si>
  <si>
    <t>REC-03</t>
  </si>
  <si>
    <t xml:space="preserve">Posibilidad de recibir o solicitar cualquier dádiva o beneficio a nombre propio o de terceros con el fin de priorizar la respuestas a solicitudes </t>
  </si>
  <si>
    <t>El profesional designado por el asesor(a) de planeación trimestralmente realiza actividades orientadas a promover la divulgación y el uso del canal de denuncias dispuesto por la Unidad a través de campañas de comunicaciones.  Para el diseño de dichas campañas, se tendrán en cuenta los informes de PQRSDF con el fin de identificar temas de relevancia. Como evidencia se conservarán las piezas comunicativas y/o el material de divulgación elaborado.</t>
  </si>
  <si>
    <t>El profesional designado por el asesor(a) de planeación trimestralmente realiza actividades orientadas a promover la divulgación y el uso del canal de denuncias dispuesto por la Unidad a través de campañas de comunicaciones.  Para el diseño de dichas campañas, se tendrán en cuenta los informes de PQRSDF con el fin de identificar temas de relevancia.</t>
  </si>
  <si>
    <t>Gestión de Información y Tecnología</t>
  </si>
  <si>
    <t>GIT- 01</t>
  </si>
  <si>
    <t>Posibilidad de desvío de recursos físicos o económicos por identificación errónea de las necesidades que dan cumplimiento al objetivo del PROMISE para el favorecimiento propio o de un tercero</t>
  </si>
  <si>
    <t>El subdirector(a) de Información cada vez que se requiera, identifica y/o ajusta las necesidades de contratación en el marco de la planeación táctica del PROMISE a través de la programación del Plan Anual de Adquisiciones (PAA), estas necesidades se identificarán conforme al procedimiento interno establecido en el proceso de direccionamiento estratégico. Como evidencia se conservará el PAA debidamente actualizado.</t>
  </si>
  <si>
    <t>El subdirector(a) de Información cada vez que se requiera, identifica y/o ajusta las necesidades de contratación en el marco de la planeación táctica del PROMISE a través de la programación del Plan Anual de Adquisiciones (PAA), estas necesidades se identificarán conforme al procedimiento interno establecido en el proceso de direccionamiento estratégico.</t>
  </si>
  <si>
    <t>Subdirector de Información</t>
  </si>
  <si>
    <t>El profesional especializado de Contratación previo a la suscripción de cada contrato, verifica la implementación de las directrices Anticorrupción del Banco Mundial aplicables para programas por resultados mediante la consulta de información en el aplicativo Client Connection.Esta verificación se realiza especialmente para los contratos financiados con recursos de la Subunidad Ejecutora. Como evidencia se conservarán los soportes de la consulta realizada en el aplicativo.</t>
  </si>
  <si>
    <t>El profesional especializado de Contratación previo a la suscripción de cada contrato, verifica la implementación de las directrices Anticorrupción del Banco Mundial aplicables para programas por resultados mediante la consulta de información en el aplicativo Client Connection.Esta verificación se realiza especialmente para los contratos financiados con recursos de la Subunidad Ejecutora.</t>
  </si>
  <si>
    <t>Profesional especializado - Contratación</t>
  </si>
  <si>
    <t>El asesor(a) de planeación trimestralmente realiza monitoreo al Plan de Acción Institucional (PAI) a través del informe de seguimiento. En caso de identificar iniciativas que no se encuentren alineadas con las metas del PROMISE, se generan las alertas pertinentes ante el Comité SiPAE para su análisis y toma de decisiones. Como evidencia se conservarán el Informe de seguimiento al PAI y el acta del Comité SiPAE.</t>
  </si>
  <si>
    <t>El asesor(a) de planeación trimestralmente realiza monitoreo al Plan de Acción Institucional (PAI) a través del informe de seguimiento. En caso de identificar iniciativas que no se encuentren alineadas con las metas del PROMISE, se generan las alertas pertinentes ante el Comité SiPAE para su análisis y toma de decisiones.</t>
  </si>
  <si>
    <t>El asesor(a) de planeación semestralmente consolida la información de ejecución presupuestal y de gestión necesaria para la operación del PROMISE mediante la elaboración de un informe que es presentado a la Unidad Coordinadora del Programa del Ministerio de Educación Nacional (MEN) para su revisión y posterior validación por parte del Banco Mundial. El informe incluirá la información correspondiente al desembolso asociado al cumplimiento del indicador DLI6. Como evidencia se conservarán el Informe de Ejecución Presupuestal y de Gestión del PROMISE, así como el oficio de radicado de salida enviado al MEN.</t>
  </si>
  <si>
    <t>El asesor(a) de planeación semestralmente consolida la información de ejecución presupuestal y de gestión necesaria para la operación del PROMISE mediante la elaboración de un informe que es presentado a la Unidad Coordinadora del Programa del Ministerio de Educación Nacional (MEN) para su revisión y posterior validación por parte del Banco Mundial.</t>
  </si>
  <si>
    <t>01 de junio de 2026</t>
  </si>
  <si>
    <t>GIT- 02</t>
  </si>
  <si>
    <t>Posibilidad de afectación económica y reputacional  por debilidades en la formulación del PETI  debido a desconocimiento de las necesidades de la información de la entidad y grupos de valor</t>
  </si>
  <si>
    <t>El subdirector(a) de Información cada vez que se formule el PETI solicita a las dependencias de la Unidad la identificación y reporte de sus necesidades de tecnología e información para la vigencia correspondiente, utilizando el formato dispuesto para tal fin. La programación y atención de dichas necesidades estará sujeta a la disponibilidad de recursos (financieros y humanos). Como evidencia se conservarán los formatos de necesidades allegados por las dependencias y el cronograma de actividades del PETI.</t>
  </si>
  <si>
    <t>El subdirector(a) de Información cada vez que se formule el PETI solicita a las dependencias de la Unidad la identificación y reporte de sus necesidades de tecnología e información para la vigencia correspondiente, utilizando el formato dispuesto para tal fin.</t>
  </si>
  <si>
    <t>GIT- 03</t>
  </si>
  <si>
    <t>Posibilidad de afectación económica y reputacional  por falta de declaratoria de los derechos de propiedad intelectual  falta de lineamientos internos para efectuar registros de los desarrollos propios</t>
  </si>
  <si>
    <t>El subdirector(a) de información periódicamente realiza la socialización de los lineamientos establecidos en la MST-GU-03 Guía de Protección sobre la Propiedad Intelectual – Derechos de Autor a través de campañas de comunicaciones. Para la ejecución de dicha socialización, se efectuará una solicitud formal al equipo de Comunicaciones para el desarrollo de la campaña institucional correspondiente. Como evidencia se conservarán los soportes de socialización y la solicitud formal al área de Comunicaciones.</t>
  </si>
  <si>
    <t>El subdirector(a) de información periódicamente realiza la socialización de los lineamientos establecidos en la MST-GU-03 Guía de Protección sobre la Propiedad Intelectual – Derechos de Autor a través de campañas de comunicaciones.</t>
  </si>
  <si>
    <t>GIT- 04</t>
  </si>
  <si>
    <t xml:space="preserve">Posibilidad  de perdida reputacional y económica por falta de calidad del dato  debido a descentralización de la información   </t>
  </si>
  <si>
    <t>El subdirector(a) de información trimestralmente realiza el seguimiento a la ejecución del plan de trabajo establecido para el desarrollo del proyecto de analítica de datos, mediante la elaboración del informe. En caso de identificar ausencia de avance en alguna de las actividades programadas, se emitirá una alerta al responsable con el fin de prevenir incumplimientos. Como evidencia se conservarán el informe de ejecución del Plan del Proyecto de Analítica de Datos y los correos institucionales con las alertas emitidas.</t>
  </si>
  <si>
    <t>El subdirector(a) de información trimestralmente realiza el seguimiento a la ejecución del plan de trabajo establecido para el desarrollo del proyecto de analítica de datos, mediante la elaboración del informe.</t>
  </si>
  <si>
    <t>Misionales</t>
  </si>
  <si>
    <t>MIS-01</t>
  </si>
  <si>
    <t>Posibilidad de afectación reputacional  por imprecisiones técnicas y normativas de las ETC en la implementación de lineamientos técnicos y administrativos debido a debilidades en la definición, seguimiento y evaluación del plan de trabajo para el acompañamiento en la implementación de lineamientos que operativizan el programa de alimentación escolar</t>
  </si>
  <si>
    <t xml:space="preserve">El subdirector(a) de fortalecimiento cada vez que se requiera actualiza el plan integral de asistencia técnica a través de mesas de seguimiento.  En estas mesas se tendrán en cuenta los informes trimestrales del plan integral de asistencia técnica. Se deja como evidencia el plan integral de asistencia técnica actualizado y actas de mesas de seguimiento. </t>
  </si>
  <si>
    <t>El subdirector(a) de fortalecimiento cada vez que se requiera actualiza el plan integral de asistencia técnica a través de mesas de seguimiento.</t>
  </si>
  <si>
    <t>Subdirectora de Fortalecimiento</t>
  </si>
  <si>
    <t>MIS-02</t>
  </si>
  <si>
    <t>Posibilidad de afectación reputacional  y económica por inconsistencias en los criterios de asignación de recursos destinados a cofinanciar la operación del Programa de Alimentación Escolar debido a inexactitud de la información generada por las fuentes oficiales</t>
  </si>
  <si>
    <t>El subdirector(a) general  cada vez que se requiera, expedirá la resolución de asignación de recursos con base en la revisión de la información consignada en la matriz de distribución de recursos y en el documento técnico de la metodología aplicada para dicha asignación de acuerdo con los criterios definidos y aprobados por el Comité Directivo.  Como evidencia se conservarán las resoluciones de asignación de recursos emitidas, la matriz de distribución de recursos y el documento técnico correspondiente.</t>
  </si>
  <si>
    <t>El subdirector(a) general  cada vez que se requiera, expedirá la resolución de asignación de recursos con base en la revisión de la información consignada en la matriz de distribución de recursos y en el documento técnico de la metodología aplicada para dicha asignación de acuerdo con los criterios definidos y aprobados por el Comité Directivo.</t>
  </si>
  <si>
    <t>Subdirector General</t>
  </si>
  <si>
    <t>El subdirector(a) general  trimestralmente realiza seguimiento a la ejecución de los recursos asignados a las ETC a través de la información reportada en CHIP categoría UAPA - PAE, PFT y matriz de distribución de recursos.  En caso de identificar debilidades en la ejecución de los recursos asignados, se requiere a la ETC toda la información relacionada a través de comunicación formal. Si no se llega a recibir respuesta por parte de la ETC o se identifican aspectos a mejorar, se remite al equipo de inspección y vigilancia para tomar acciones preventivas y/o correctivas. Como evidencia quedarán el reporte de seguimiento a matriz de distribución de recursos e informe remitido al equipo de inspección y vigilancia de la Unidad.</t>
  </si>
  <si>
    <t>El subdirector(a) general  trimestralmente realiza seguimiento a la ejecución de los recursos asignados a las ETC a través de la información reportada en CHIP categoría UAPA - PAE, PFT y matriz de distribución de recursos.  En caso de identificar debilidades en la ejecución de los recursos asignados, se requiere a la ETC toda la información relacionada a través de comunicación formal.</t>
  </si>
  <si>
    <t>MIS-03</t>
  </si>
  <si>
    <t>Posibilidad de afectación reputacional por debilidades en la medición de resultados de las ETC y de las ETC no certificadas debido a la falta de definición y/o aplicación de la metodología para evaluar la implementación del Programa de Alimentación Escolar</t>
  </si>
  <si>
    <t>El subdirector(a) general periódicamente revisa los lineamientos internos para el seguimiento integral a la operación del PAE.  Esta revisión se realiza a través de mesas de trabajo destinadas a verificar la correcta aplicación del procedimiento correspondiente y sus productos. La revisión se llevará a cabo de manera conjunta con la Subdirección de Fortalecimiento, SACI y la Subdirección de Información. Como evidencia se conservarán las actas de las mesas de trabajo realizadas, así como el procedimiento actualizado y aprobado.</t>
  </si>
  <si>
    <t>El subdirector(a) general periódicamente revisa los lineamientos internos para el seguimiento integral a la operación del PAE.  Esta revisión se realiza a través de mesas de trabajo destinadas a verificar la correcta aplicación del procedimiento correspondiente y sus productos.</t>
  </si>
  <si>
    <t>Gestión Administrativa</t>
  </si>
  <si>
    <t>GAD - 01</t>
  </si>
  <si>
    <t xml:space="preserve">Posibilidad de afectación económica por hallazgos y/o sanciones de entes de control debido al incumplimiento normativo en el desarrollo de actividades administrativas </t>
  </si>
  <si>
    <t xml:space="preserve">El subdirector(a) de gestión corporativa cada vez que se requiera establece los lineamientos para garantizar la disponibilidad, el adecuado manejo y la custodia de los bienes que ingresan a la Unidad a través del registro y actualización permanente de las novedades presentadas. Se deja como evidencia lineamientos actualizados y formalizados </t>
  </si>
  <si>
    <t>El subdirector(a) de gestión corporativa cada vez que se requiera establece los lineamientos para garantizar la disponibilidad, el adecuado manejo y la custodia de los bienes que ingresan a la Unidad a través del registro y actualización permanente de las novedades presentadas.</t>
  </si>
  <si>
    <t>Subdirectora de Gestión Corporativa</t>
  </si>
  <si>
    <t>GAD - 02</t>
  </si>
  <si>
    <t>Posibilidad de afectación económica y reputacional por cultura organizacional basada en extemporaneidad y retrasos debido a la falta de planeación por parte de las áreas que requieren trámites relacionados con comisiones y/o desplazamientos</t>
  </si>
  <si>
    <t>El profesional designado por el subdirector(a) de gestión corporativa semestralmente realiza una capacitación virtual dirigida a las personas encargadas de aprobar las comisiones y desplazamientos en cada una de las dependencias, sobre los tiempos y políticas de operación definidos en el procedimiento. En caso de no contar con resultados suficientes, se comunicará el procedimiento y los aspectos relevantes a tener en cuenta mediante correo electrónico. Se dejará como evidencia la presentación utilizada en la capacitación y el registro de asistencia.</t>
  </si>
  <si>
    <t>El profesional designado por el subdirector(a) de gestión corporativa semestralmente realiza una capacitación virtual dirigida a las personas encargadas de aprobar las comisiones y desplazamientos en cada una de las dependencias, sobre los tiempos y políticas de operación definidos en el procedimiento.</t>
  </si>
  <si>
    <t>Profesional designado - Subdirección de Gestión Corporativa</t>
  </si>
  <si>
    <t>GAD - 03</t>
  </si>
  <si>
    <t>Posibilidad de pérdida de activos de la Unidad por elaboración de registro manual del inventario debido a falta de un sistema de información para la gestión de bienes</t>
  </si>
  <si>
    <t>El profesional universitario de gestión administrativa semestralmente realiza verificación al inventario físico de los bienes y muebles de la Unidad. En caso de identificar daño o pérdida de algún elemento inventariado se realizará informe a la Subdirectora de Gestión  Corporativa con el fin de presentar la situación ante el Comité de Bienes. Se dejará como evidencia el acta de verificación de bienes y muebles y el informe para el Comité.</t>
  </si>
  <si>
    <t>Profesional universitario - Gestión Administrativa</t>
  </si>
  <si>
    <t>01 de julio de 2026</t>
  </si>
  <si>
    <t>GAD - 04</t>
  </si>
  <si>
    <t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t>
  </si>
  <si>
    <t xml:space="preserve">El subdirector(a) de gestión corporativa cada vez que se requiera solicita a la Subdirección de Información el desarrollo y/o mantenimiento de una herramienta que permita el reconocimiento contable y de existencia de los bienes mediante comunicación formal. Una vez desarrollada la heramienta, realizará el ingreso de la información correspondiente a los bienes de la Unidad. Se dejará como evidencia la solicitud formal. </t>
  </si>
  <si>
    <t>El subdirector(a) de gestión corporativa cada vez que se requiera solicita a la Subdirección de Información el desarrollo y/o mantenimiento de una herramienta que permita el reconocimiento contable y de existencia de los bienes mediante comunicación formal.</t>
  </si>
  <si>
    <t>GAD - 05</t>
  </si>
  <si>
    <t xml:space="preserve">Posibilidad de afectación económica por generación de cobros de intereses o servicios de reconexión debido a la falta de ajuste de lineamientos internos frente a las situaciones detectadas en el pago de servicios públicos de la unidad </t>
  </si>
  <si>
    <t>El profesional designado por el subdirector(a) de gestión corporativa durante el primer semestre de la vigencia, realiza los ajustes a los lineamientos internos para el pago de los servicios públicos de la entidad. Dichos ajustes se efectúan mediante el establecimiento de puntos de control y/o políticas de operación, considerando las situaciones identificadas durante la vigencia inmediatamente anterior. Como evidencia se conservarán los lineamientos actualizados y formalizados.</t>
  </si>
  <si>
    <t>El profesional designado por el subdirector(a) de gestión corporativa durante el primer semestre de la vigencia, realiza los ajustes a los lineamientos internos para el pago de los servicios públicos de la entidad.</t>
  </si>
  <si>
    <t>Gestión Contractual y adquisiciones</t>
  </si>
  <si>
    <t>GCA - 01</t>
  </si>
  <si>
    <t>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t>
  </si>
  <si>
    <t>Los supervisores de contrato periódicamente verifican el cumplimiento de las obligaciones generales y específicas. En caso de identificar un presunto incumplimiento deberán requerir mediante correo electrónico al contratista. Si pese al requerimiento realizado, el contratista persiste, el supervisor elabora el informe del presunto incumplimiento y lo remite al ordenador del gasto para el inicio del trámite correspondiente de acuerdo con lo establecido en el procedimiento GCA-PR-02. Como evidencia quedarán los soportes de la gestión adelantada por el supervisor.</t>
  </si>
  <si>
    <t>Supervisores de contrato</t>
  </si>
  <si>
    <t>GCA - 02</t>
  </si>
  <si>
    <t>Inoportunidad en la contratación de los bienes y servicios requeridos por la unidad por inconsistencia en las decisiones de la alta dirección debido a la falta de planeación en la gestión institucional y contractual por parte de las dependencias</t>
  </si>
  <si>
    <t>El profesional designado por el Subdirector(a) de Gestión Corporativa trimestralmente realiza el seguimiento al plan anual de adquisiciones. En caso de presentarse  inoportunidad en la programación establecida, se generarán alertas mediante correo electrónico, con el fin de que se tomen las acciones necesarias por parte de la dependencia donde surge la necesidad. Como evidencia se conservará el reporte de seguimiento al Plan Anual de Adquisiciones y los soportes de las alertas generadas desde el proceso de contratación.</t>
  </si>
  <si>
    <t xml:space="preserve">El profesional designado por el Subdirector(a) de Gestión Corporativa trimestralmente realiza el seguimiento al plan anual de adquisiciones. En caso de presentarse  inoportunidad en la programación establecida, se generarán alertas mediante correo electrónico, con el fin de que se tomen las acciones necesarias por parte de la dependencia donde surge la necesidad. Como evidencia se conservará el reporte de seguimiento al Plan Anual de Adquisiciones y los soportes de las alertas generadas desde el proceso de contratación.
</t>
  </si>
  <si>
    <t>GCA - 03</t>
  </si>
  <si>
    <t xml:space="preserve">Posibilidad de recibir o solicitar cualquier dádiva o beneficio por adjudicar o celebrar un contrato con el fin de obtener un beneficio propio o de un tercero </t>
  </si>
  <si>
    <t>El profesional de la Subdirección de Gestión Corporativa de manera previa a la suscripción de un contrato de servicios profesionales o de apoyo a la gestión con personas naturales, verifica la presentación de la declaratoria de posibles conflictos  de interés a partir de la documentación aportada por el proveedor en el formato generado por el aplicativo por la integridad pública del DAFP (ley 2013 de 2019) . En caso de los procesos de selección competitiva, los integrantes del equipo evaluador que sean designados, diligencian el formato GCA-FR-16 Inhabilidades e incompatibilidades equipo evaluador. Como evidencia quedarían los soportes de diligenciamiento del aplicativo y el formato GCA-FR-16 diligenciado.</t>
  </si>
  <si>
    <t>Reducir_mitigar_Transferir_Evitar</t>
  </si>
  <si>
    <t>El profesional de la Subdirección de Gestión Corporativa de manera previa a la suscripción de un contrato de servicios profesionales o de apoyo a la gestión con personas naturales, verifica la presentación de la declaratoria de posibles conflictos de interés a partir de la documentación aportada por el proveedor en el formato generado por el aplicativo por la integridad pública del DAFP (ley 2013 de 2019).</t>
  </si>
  <si>
    <t>Los integrantes del equipo evaluador que sean designados en el marco de un proceso de selección competitiva diligencian el formato GCA-FR-16 Inhabilidades e incompatibilidades.</t>
  </si>
  <si>
    <t>Equipo evaluador designado</t>
  </si>
  <si>
    <t xml:space="preserve"> Gestión Documental </t>
  </si>
  <si>
    <t>GDO - 01</t>
  </si>
  <si>
    <t>Posibilidad de afectación reputacional y económica por sanciones de entes de control debido a incumplimientos de los lineamientos de la función archivística establecidos en la normatividad vigente</t>
  </si>
  <si>
    <t>El profesional universitario de gestión documental mensualmente verifica el estado de los lineamientos internos relacionados con la función archivística. Esta verificación se realizará mediante la elaboración de un informe de ejecución y cumplimiento de avance en la gestión, el cual será presentado al subdirector(a) de gestión corporativa para la toma de decisiones correspondientes. Como evidencia de esta actividad, se conservará el informe de ejecución y cumplimiento de avance en la gestión debidamente diligenciado.</t>
  </si>
  <si>
    <t xml:space="preserve">El profesional universitario de gestión documental mensualmente verifica el estado de los lineamientos internos relacionados con la función archivística. Esta verificación se realizará mediante la elaboración de un informe de ejecución y cumplimiento de avance en la gestión, el cual será presentado al subdirector(a) de gestión corporativa para la toma de decisiones correspondientes.
</t>
  </si>
  <si>
    <t>Profesional universitario - Gestión Documental</t>
  </si>
  <si>
    <t>GDO - 02</t>
  </si>
  <si>
    <t>Posibilidad de afectación en la toma de decisiones por falta de trazabilidad de la gestión institucional debido a la ausencia de un sistema de gestión documental acorde con las necesidades de la entidad</t>
  </si>
  <si>
    <t>El profesional universitario de gestión documental en el momento de la adquisición de un sistema de gestión documental, deberá consolidar un informe o anexo de necesidades técnicas que sirva como base para la elaboración y/o actualización del modelo de requisitos del sistema de gestión documental a través del levantamiento de información de manera conjunta con las diferentes dependencias. Como evidencia del proceso, se dejará constancia mediante la elaboración y conservación del informe o anexo de necesidades técnicas y el modelo de requisitos del sistema de gestión documental.</t>
  </si>
  <si>
    <t>El profesional universitario de gestión documental en el momento de la adquisición de un sistema de gestión documental, deberá consolidar un informe o anexo de necesidades técnicas que sirva como base para la elaboración y/o actualización del modelo de requisitos del sistema de gestión documental a través del levantamiento de información de manera conjunta con las diferentes dependencias.</t>
  </si>
  <si>
    <t>GDO - 03</t>
  </si>
  <si>
    <t>Pérdida o vulnerabilidad de la información por instrumentos archivísticos desactualizados debido a la falta de seguimiento periodico al plan institucional de archivos PINAR</t>
  </si>
  <si>
    <t>El profesional de gestión documental designado por el subdirector(a) de gestión corporativa trimestralmente realiza seguimiento al cumplimiento de las actividades definidas en el Plan Institucional de Archivos (PINAR). Como evidencia quedará el informe de seguimiento del avance en el cumplimiento del PINAR.</t>
  </si>
  <si>
    <t>Gestión Financiera</t>
  </si>
  <si>
    <t>GFI - 01</t>
  </si>
  <si>
    <t>Posibilidad de daño fiscal por multas o sanciones debido a cálculo o presentación inexacta y/o inoportuna de la información exógena</t>
  </si>
  <si>
    <t>El profesional universitario de tesorería cada vez que deba presentar la información exógena de la entidad, realiza la validación de los datos a través de los formatos (Pagos a terceros y retenciones, pasivos, pagos y retenciones por pagos laborales y de pensiones, Código Único Institucional) estipulados en el aplicativo prevalidador dispuesto por la DIAN de acuerdo con lo establecido en las Resoluciones emitidas por la DIAN y Secretaría de Hacienda Distrital para la presentación de información exógena. Se deja como evidencia el reporte de consulta de la información presentada en cada formato</t>
  </si>
  <si>
    <t>El profesional universitario de tesorería cada vez que deba presentar la información exógena de la entidad, realiza la validación de los datos a través de los formatos (Pagos a terceros y retenciones, pasivos, pagos y retenciones por pagos laborales y de pensiones, Código Único Institucional) estipulados en el aplicativo prevalidador dispuesto por la DIAN de acuerdo con lo establecido en las Resoluciones emitidas por la DIAN y Secretaría de Hacienda Distrital para la presentación de información exógena.</t>
  </si>
  <si>
    <t>Profesional universitario - Tesorería</t>
  </si>
  <si>
    <t>GFI - 02</t>
  </si>
  <si>
    <t>Afectación operacional por error en el registro de información en aplicativo SIIF NACIÓN debido a debilidad en la aplicación y documentación de puntos de control</t>
  </si>
  <si>
    <t>El profesional especializado con funciones de presupuesto cada vez que se requiera realiza la revisión y el análisis de las actividades clave del procedimiento GFI-PR-01 Administrar ciclo financiero de egresos, estableciendo y documentando los puntos de control correspondientes en coordinación con la Subdirección de Gestión Corporativa y Planeación.  Se deja como evidencia el procedimiento actualizado y aprobado.</t>
  </si>
  <si>
    <t>El profesional especializado con funciones de presupuesto cada vez que se requiera realiza la revisión y el análisis de las actividades clave del procedimiento GFI-PR-01 Administrar ciclo financiero de egresos, estableciendo y documentando los puntos de control correspondientes en coordinación con la Subdirección de Gestión Corporativa y Planeación.</t>
  </si>
  <si>
    <t>Profesional especialziado - Presupuesto</t>
  </si>
  <si>
    <t>GFI - 03</t>
  </si>
  <si>
    <t>Afectación contable por información errónea de hechos económicos remitidos por las áreas generadoras debido a la falta de apropiación de lineamientos internos definidos</t>
  </si>
  <si>
    <t>El profesional especializado con funciones de contabilidad como mínimo dos veces durante la vigencia realiza jornadas de apropiación de los lineamientos internos mediante reuniones de entendimiento del Manual de Políticas Contables de la UApA,  tomando como referencia los hechos económicos presentados en la entidad. Como evidencia se conservarán los registros de asistencia y el acta de la reunión.</t>
  </si>
  <si>
    <t>El profesional especializado con funciones de contabilidad como mínimo dos veces durante la vigencia realiza jornadas de apropiación de los lineamientos internos mediante reuniones de entendimiento del Manual de Políticas Contables de la UApA,  tomando como referencia los hechos económicos presentados en la entidad.</t>
  </si>
  <si>
    <t>Profesional especializado - Contabilidad</t>
  </si>
  <si>
    <t>GFI - 04</t>
  </si>
  <si>
    <t>Afectación económica por no giro o pago de recursos financieros programados debido a debilidades en la planeación del Plan Anual Mensualizado de Caja - PAC por parte de los ordenadores del gasto</t>
  </si>
  <si>
    <t>El subdirector(a) de gestión corporativa mensualmente realiza la verificación de la programación del PAC mediante una mesa de trabajo con los ordenadores del gasto de la Unidad utilizando como base la información consolidada en el formato GFI-FR-08 Solicitud de Programa Mensual de Caja PAC. Se deja como evidencia el formato debidamente firmado por los ordenadores del gasto.</t>
  </si>
  <si>
    <t>El subdirector(a) de gestión corporativa mensualmente realiza la verificación de la programación del PAC mediante una mesa de trabajo con los ordenadores del gasto de la Unidad utilizando como base la información consolidada en el formato GFI-FR-08 Solicitud de Programa Mensual de Caja PAC.</t>
  </si>
  <si>
    <t>GFI - 05</t>
  </si>
  <si>
    <t>Posibilidad de afectación reputacional  por incumplimiento de lineamientos normativos debido a falta de publicación del plan interno de austeridad y su contenido mínimo</t>
  </si>
  <si>
    <t>El profesional designado por el subdirector(a) de gestión corporativa semestralmente solicita la publicación del Plan Interno de Austeridad mediante comunicación formal dirigida al proceso de comunicaciones. Previo a su publicación, se deberá realizar una validación conjunta con el asesor(a) de planeación con el fin de garantizar que la información cumpla con los criterios establecidos en el Artículo 24 y 25 del Decreto 199 de 2024. Como evidencia, se conservarán los soportes de validación de los criterios definidos en la norma y la solicitud formal de publicación del Plan Interno de Austeridad.</t>
  </si>
  <si>
    <t xml:space="preserve">El profesional designado por el subdirector(a) de gestión corporativa semestralmente solicita la publicación del Plan Interno de Austeridad mediante comunicación formal dirigida al proceso de comunicaciones. Previo a su publicación, se deberá realizar una validación conjunta con el asesor(a) de planeación con el fin de garantizar que la información cumpla con los criterios establecidos en el Artículo 24 y 25 del Decreto 199 de 2024. </t>
  </si>
  <si>
    <t>Gestión Jurídica</t>
  </si>
  <si>
    <t>GJD-01</t>
  </si>
  <si>
    <t>Posibilidad de recibir o solicitar cualquier dádiva o beneficio a nombre propio o de terceros por ejercer una deficiente defensa judicial con el fin de beneficiar a un tercero</t>
  </si>
  <si>
    <t>El asesor(a) jurídico periódicamente realiza el seguimiento y control a los requisitos legales, procesos judiciales, tutelas y demás actuaciones en las que esté involucrada la Entidad, mediante el diligenciamiento y actualización de la matriz interna de seguimiento del equipo jurídico.  En caso de que la persona designada para registrar la información no la incorpore oportunamente en la matriz correspondiente, se deberá solicitar el reporte por correo electrónico al abogado responsable, con copia al asesor(a) jurídico. Se dejará como evidencia el informe mensual de seguimiento elaborado frente a los criterios establecidos para cada solicitud y los correos electrónicos de solicitud de información.</t>
  </si>
  <si>
    <t>El asesor(a) jurídico periódicamente realiza el seguimiento y control a los requisitos legales, procesos judiciales, tutelas y demás actuaciones en las que esté involucrada la Entidad, mediante el diligenciamiento y actualización de la matriz interna de seguimiento del equipo jurídico.</t>
  </si>
  <si>
    <t>Asesora Jurídica</t>
  </si>
  <si>
    <t>GJD-02</t>
  </si>
  <si>
    <t>Posibilidad de afectación reputacional por ineficacia en la gestión judicial debido a la falta de apropiación de la estrategia de la defensa jurídica</t>
  </si>
  <si>
    <t>El asesor(a) jurídico  periódicamente elaborará el Manual de Defensa Jurídica de la UApA a partir del análisis y estudio de casos relevantes en los cuales la Entidad haya estado vinculada.  Para la construcción del Manual se deberán considerar los aspectos normativos aplicables a la Entidad, los lineamientos de defensa judicial, los procedimientos internos, entre otros.  Se dejará como evidencia, el Manual de Defensa Jurídica debidamente elaborado y aprobado.</t>
  </si>
  <si>
    <t>El asesor(a) jurídico  periódicamente elaborará el Manual de Defensa Jurídica de la UApA a partir del análisis y estudio de casos relevantes en los cuales la Entidad haya estado vinculada.</t>
  </si>
  <si>
    <t>GJD-03</t>
  </si>
  <si>
    <t>Posibilidad de afectación reputacional  por gestión indebida de respuestas a requerimientos judiciales y no judiciales, conceptos, cumplimiento a fallos judiciales, revisión de actos administrativos debido a falta de controles para el manejo de la información jurídica</t>
  </si>
  <si>
    <t>El asesor(a) jurídico periódicamente socializa los lineamientos para el manejo interno de los procedimientos jurídicos, mediante la realización de jornadas de transferencia de conocimiento dirigidas a los integrantes del equipo jurídico para su apropiación. Durante el desarrollo de estas jornadas, se llevarán a cabo actividades que permitan medir el grado de apropiación de los lineamientos por parte del equipo. Se dejara como evidencia  como evidencia, las memorias de las jornadas de transferencia de conocimiento, así como los soportes de las actividades realizadas para evaluar el nivel de apropiación.</t>
  </si>
  <si>
    <t>El asesor(a) jurídico periódicamente socializa los lineamientos para el manejo interno de los procedimientos jurídicos, mediante la realización de jornadas de transferencia de conocimiento dirigidas a los integrantes del equipo jurídico para su apropiación.</t>
  </si>
  <si>
    <t xml:space="preserve">Gestión Talento Humano </t>
  </si>
  <si>
    <t>GTH-01</t>
  </si>
  <si>
    <t>Posibilidad de afectación reputacional  y económica por omisión o extralimitación de funciones de los servidores públicos debido a la falta de aplicación de los procedimientos, manual de funciones y el código de integridad de la Unidad</t>
  </si>
  <si>
    <t>El profesional especializado de talento humano conforme a la normatividad vigente realizará ajustes a la comunicación de funciones correspondientes a derechos y deberes a través de la actualización del procedimiento de vinculación;  una vez actualizado el procedimiento se remitirá para su debida estandarización en el SIG. Se dejará como evidencia el procedimiento actualizado y estandarizado.</t>
  </si>
  <si>
    <t>El profesional especializado de talento humano conforme a la normatividad vigente realizará ajustes a la comunicación de funciones correspondientes a derechos y deberes a través de la actualización del procedimiento de administración de personal y/o de vinculación; una vez actualizado el procedimiento de se remitirá para su debida formalización  en el SIG.</t>
  </si>
  <si>
    <t>Profesional especializado - Talento Humano</t>
  </si>
  <si>
    <t>GTH-02</t>
  </si>
  <si>
    <t>Posibilidad de afectación económica por errores en la liquidación de la nómina debido a la falta de actualización de lineamientos internos para el reporte de novedades en la administración del talento humano</t>
  </si>
  <si>
    <t>El profesional universitario encargado de liquidar la nómina periódicamente realiza ajustes a los criterios de reporte de novedades a través de la actualización del procedimiento de administración de personal;  una vez actualizado el procedimiento se remitirá para su debida estandarización en el SIG. Se dejará como evidencia procedimiento actualizado y estandarizado.</t>
  </si>
  <si>
    <t>El profesional universitario encargado de liquidar la nómina periódicamente realiza ajustes a los criterios de reporte de novedades a través de la actualización del procedimiento de administración de personal;  una vez actualizado el procedimiento se remitirá para su debida estandarización en el SIG.</t>
  </si>
  <si>
    <t>Profesional universitario - Nómina</t>
  </si>
  <si>
    <t>GTH-03</t>
  </si>
  <si>
    <t>Posibilidad de inhabilidad e incompatibilidad para desempeñar un empleo por falta de declaración de la información acreditada debido a conflictos de intereses</t>
  </si>
  <si>
    <t>La profesional especializada de talento humano periódicamente realizan la reiteración de la aplicación de los lineamientos asociados a inhabilidades e incompatibilidades a través del envío del formulario GTH-F-25 declaración de conflicto o no conflicto de intereses. En caso de no recibir el formato diligenciado dentro de los tiempos, se realiza reiteración al servidor que tiene pendiente su diligenciamiento.  Se dejará como evidencia Formatos diligenciados y correos de solicitud y reiteración</t>
  </si>
  <si>
    <t>La profesional especializada de talento humano periódicamente realiza la reiteración de la aplicación de los lineamientos asociados a inhabilidades e incompatibilidades a través del envío del formulario GTH-F-25 declaración de conflicto o no conflicto de intereses.</t>
  </si>
  <si>
    <t>GTH-04</t>
  </si>
  <si>
    <t>Perdida y/o vulneración de historias laborales por falta de lineamientos internos para consulta y acceso debido a ausencia de controles de seguridad y privacidad de la información</t>
  </si>
  <si>
    <t>El profesional especializado de talento humano cada vez que se requiera actualiza el procedimiento GTH-PR-04 validando que se incluyan los puntos de control para el acceso a las historias laborales y periodicidad de solicitud de los backup a la Subdirección de Información. En caso de contar con resultados suficientes se comparte actualización a la Subdirección de información para actualizarlas en el sharepoint y se dejará como evidencia procedimiento actualizado y la comunicación a la Subdirección.</t>
  </si>
  <si>
    <t>El profesional especializado de talento humano cada vez que se requiera actualiza el procedimiento GTH-PR-04 validando que se incluyan los puntos de control para el acceso a las historias laborales y periodicidad de solicitud de los backup a la Subdirección de Información.</t>
  </si>
  <si>
    <t>Profesional especializado - Talento Humano y Nómina</t>
  </si>
  <si>
    <t>GTH-05</t>
  </si>
  <si>
    <t>Posibilidad de afectación reputacional por fuga de conocimiento debido a la falta de transferencia de conocimiento al interior de la unidad y debilidades en los lineamientos internos</t>
  </si>
  <si>
    <t>El profesional especializado de talento humano y el profesional designado de planeación durante el primer semestre de la vigencia actualizan el mapa de conocimiento tácito y explícito de la Unidad a través de la información del capital humano vinculado en la vigencia;  una vez actualizado el mapa, se socializa a la alta dirección. Se dejará como evidencia mapa de conocimiento actualizado y soporte de socialización</t>
  </si>
  <si>
    <t>El profesional especializado de talento humano y el profesional designado de planeación durante el primer semestre de la vigencia actualizan el mapa de conocimiento tácito y explícito de la Unidad a través de la información del capital humano vinculado en la vigencia;  una vez actualizado el mapa, se socializa a la alta dirección.</t>
  </si>
  <si>
    <t xml:space="preserve">Profesional especializado - Talento Humano y Planeación </t>
  </si>
  <si>
    <t>GTH-06</t>
  </si>
  <si>
    <t>Posibilidad de afectación reputacional por incumplimiento en materia de SST debido a la falta de recursos (humano y financiero) suficientes para la implementación de nuevos lineamientos normativos y aplicación de mecanismos para el seguimiento, actualización y verificación</t>
  </si>
  <si>
    <t>El subdirector(a) de gestión corporativa semestralmente realiza seguimiento y verificación del cumplimiento de las actividades de los estándares mínimos del SG-SST en la unidad. Se dejará como evidencia acta de seguimiento.</t>
  </si>
  <si>
    <t>El subdirector(a) de gestión corporativa semestralmente realiza seguimiento y verificación del cumplimiento de las actividades de los estándares mínimos del SG-SST en la unidad. Como evidencia quedará acta de seguimiento.</t>
  </si>
  <si>
    <t>Mantenimiento y Soporte de Tecnología</t>
  </si>
  <si>
    <t>MTS-01</t>
  </si>
  <si>
    <t xml:space="preserve">Afectación en la operación por falta de recurso humano y herramientas para atender solicitudes debido a debilidades en la programación de los recursos </t>
  </si>
  <si>
    <t>El subdirector(a)de información y subdirector(a) de gestión corporativa  al inicio de la vigencia realizan concertación sobre la programación de recursos (humanos y herramientas de trabajo) para brindar soporte y mantenimiento a la Unidad, con la inclusión en el plan anual de adquisiciones validando alcance de las subdirecciones teniendo en cuenta las funciones definidas en el Decreto 218 del 2019 y los manuales de funciones.  Se dejará como evidencia acta de reunión y plan de anual de adquisiciones con programación.</t>
  </si>
  <si>
    <t>El subdirector(a)de información y subdirector(a) de gestión corporativa  al inicio de la vigencia realizan concertación sobre la programación de recursos (humanos y herramientas de trabajo) para brindar soporte y mantenimiento a la Unidad, con la inclusión en el plan anual de adquisiciones validando alcance de las subdirecciones teniendo en cuenta las funciones definidas en el Decreto 218 del 2019 y los manuales de funciones.</t>
  </si>
  <si>
    <t>Subdirectoras de Gestión Corporativa y SACI</t>
  </si>
  <si>
    <t>31 de marzo de 2026</t>
  </si>
  <si>
    <t>MTS-02</t>
  </si>
  <si>
    <t>Vencimiento de licencias de software por falta de seguimiento y control debido a desactualización de lineamientos internos para la gestión de los recursos</t>
  </si>
  <si>
    <t>El subdirector(a) de información periódicamente define una matriz de seguimiento para la gestión de licencias de software a través de mesas de trabajo al interior de la subdirección para definir necesidades y operación, teniendo en cuenta el inventario de licencias, lineamientos normativos y gestión de la operación de la unidad. Se dejará como evidencia acta de reunión de mesas de trabajo y matriz de seguimiento para la gestión de licencias de software.</t>
  </si>
  <si>
    <t>Requiere plan de acción</t>
  </si>
  <si>
    <t>El subdirector(a) de información periódicamente define una matriz de seguimiento para la gestión de licencias de software a través de mesas de trabajo al interior de la subdirección para definir necesidades y operación, teniendo en cuenta el inventario de licencias, lineamientos normativos y gestión de la operación de la unidad.</t>
  </si>
  <si>
    <t xml:space="preserve"> Evaluación Independiente y mejoramiento continuo</t>
  </si>
  <si>
    <t>EMC - 01</t>
  </si>
  <si>
    <t xml:space="preserve">Posibilidad de afectación reputacional por el incumplimiento en la ejecución del plan anual de auditoría, debido a que no se tiene en cuenta el surgimiento de situaciones o normas que hacen necesario el ajuste o modificación de las actividades definidas y priorizadas en la programación inicial, impactando la medición esperada del Sistema de Control Interno </t>
  </si>
  <si>
    <t>El asesor(a) de control interno cada vez que se requiera formula y/o ajusta el Plan Anual de Auditoría, utilizando el formato EMC-FR-12 Plan Anual de Auditoría - Ejecutivo.  Una vez formulado y/o ajustado, el plan debe ser presentado al CICCI para su revisión y aprobación. Como evidencia se conservará el formato EMC-FR-12 debidamente diligenciado y el Acta de aprobación del CICCI.</t>
  </si>
  <si>
    <t>El asesor(a) de control interno cada vez que se requiera formula y/o ajusta el Plan Anual de Auditoría, utilizando el formato EMC-FR-12 Plan Anual de Auditoría - Ejecutivo.  Una vez formulado y/o ajustado, el plan debe ser presentado al CICCI para su revisión y aprobación.</t>
  </si>
  <si>
    <t>Asesora de Control Interno</t>
  </si>
  <si>
    <t>EMC - 03</t>
  </si>
  <si>
    <t>Posibilidad de afectación reputacional  por desarrollar o participar en actividades de coadministración y refrendaciones debido al desconocimiento de los lineamientos internos de auditoría</t>
  </si>
  <si>
    <t>El asesor(a) de control interno trimestralmente realiza actividades de apropiación de lineamientos internos con el equipo de control interno mediante la realización de reuniones de equipo en modalidad virtual o presencial.  Adicionalmente, cada integrante del equipo deberá diligenciar y firmar el Compromiso Ético del Auditor. Como evidencia se conservarán los soportes de las reuniones realizadas y los Compromisos Éticos del Auditor debidamente firmados al inicio de la vigencia.</t>
  </si>
  <si>
    <t>El asesor(a) de control interno periódicamente realiza actividades de apropiación de lineamientos internos con el equipo de control interno mediante la realización de reuniones de equipo en modalidad virtual o presencial.  Adicionalmente, solicita a cada integrante del equipo diligenciar y firmar el Compromiso Ético del Auditor.</t>
  </si>
  <si>
    <t>Vigencia: 2026</t>
  </si>
  <si>
    <t>Paola Herreño</t>
  </si>
  <si>
    <t>Fabián González</t>
  </si>
  <si>
    <t>Jaime Reyes</t>
  </si>
  <si>
    <t>Mayerly Vargas</t>
  </si>
  <si>
    <t>Rolando Palacios</t>
  </si>
  <si>
    <t>Erika Robayo</t>
  </si>
  <si>
    <t>Jhonathan López</t>
  </si>
  <si>
    <t>Catalina Cortés</t>
  </si>
  <si>
    <t>Diana Molina</t>
  </si>
  <si>
    <t>Amaranta Vanegas</t>
  </si>
  <si>
    <t>Sandra Milena Suárez</t>
  </si>
  <si>
    <t>John Bairo Sánchez</t>
  </si>
  <si>
    <t>Sandra Milena Gómez</t>
  </si>
  <si>
    <t>Andrés Felipe Torres</t>
  </si>
  <si>
    <t>Sandra Milena Gómez
Javier Eduardo Serna</t>
  </si>
  <si>
    <t>Vivian Galindo</t>
  </si>
  <si>
    <t>Lina Sofía Pérez</t>
  </si>
  <si>
    <t>Tamara Paola Ávila</t>
  </si>
  <si>
    <t>Andrés Mauricio Sarmiento</t>
  </si>
  <si>
    <t>Marysol Méndez</t>
  </si>
  <si>
    <t>Diana Carolina Guapacha</t>
  </si>
  <si>
    <t>Katherin Cadena</t>
  </si>
  <si>
    <t>Javier Eduardo Serna</t>
  </si>
  <si>
    <t>Paula Andrea Cortés</t>
  </si>
  <si>
    <t>Sandra Milena Suárez
Paula Andrea Cortés</t>
  </si>
  <si>
    <t>Sandra Milena Suárez
Vivian Galindo</t>
  </si>
  <si>
    <t>Marysol Méndez
Angélica Nohelia Molina</t>
  </si>
  <si>
    <t>Erika Milena Sánchez</t>
  </si>
  <si>
    <t>Sonia Constanza Diaz</t>
  </si>
  <si>
    <r>
      <rPr>
        <b/>
        <sz val="10"/>
        <rFont val="Arial Narrow"/>
        <family val="2"/>
      </rPr>
      <t>Elaboró:</t>
    </r>
    <r>
      <rPr>
        <sz val="10"/>
        <rFont val="Arial Narrow"/>
        <family val="2"/>
      </rPr>
      <t xml:space="preserve"> Dirección General - Planeación</t>
    </r>
  </si>
  <si>
    <r>
      <t xml:space="preserve">Revisó: </t>
    </r>
    <r>
      <rPr>
        <sz val="10"/>
        <rFont val="Arial Narrow"/>
        <family val="2"/>
      </rPr>
      <t>Comité Institucional de Gestión y Desempeño</t>
    </r>
  </si>
  <si>
    <r>
      <t xml:space="preserve">Aprobó: </t>
    </r>
    <r>
      <rPr>
        <sz val="10"/>
        <rFont val="Arial Narrow"/>
        <family val="2"/>
      </rPr>
      <t>Comité Institucional de Coordinación de Control Interno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</si>
</sst>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theme="1"/>
      <name val="Calibri"/>
      <family val="2"/>
      <scheme val="minor"/>
    </font>
    <font>
      <sz val="10"/>
      <name val="Arial"/>
      <family val="2"/>
    </font>
    <font>
      <b/>
      <sz val="10"/>
      <name val="Calibri"/>
      <family val="2"/>
      <scheme val="minor"/>
    </font>
    <font>
      <sz val="11"/>
      <color indexed="8"/>
      <name val="Calibri"/>
      <family val="2"/>
    </font>
    <font>
      <sz val="10"/>
      <name val="Calibri"/>
      <family val="2"/>
      <scheme val="minor"/>
    </font>
    <font>
      <sz val="10"/>
      <color theme="1"/>
      <name val="Aptos Narrow"/>
      <family val="2"/>
    </font>
    <font>
      <sz val="11"/>
      <color theme="1"/>
      <name val="Arial"/>
      <family val="2"/>
    </font>
    <font>
      <sz val="10"/>
      <color rgb="FF000000"/>
      <name val="Calibri"/>
      <family val="2"/>
      <scheme val="minor"/>
    </font>
    <font>
      <b/>
      <sz val="20"/>
      <name val="Aptos Narrow"/>
      <family val="2"/>
    </font>
    <font>
      <sz val="11"/>
      <name val="Arial Narrow"/>
      <family val="2"/>
    </font>
    <font>
      <b/>
      <sz val="11"/>
      <name val="Arial Narrow"/>
      <family val="2"/>
    </font>
    <font>
      <sz val="11"/>
      <color theme="1"/>
      <name val="Arial Narrow"/>
      <family val="2"/>
    </font>
    <font>
      <b/>
      <sz val="11"/>
      <color theme="1"/>
      <name val="Arial Narrow"/>
      <family val="2"/>
    </font>
    <font>
      <sz val="10"/>
      <name val="Arial Narrow"/>
      <family val="2"/>
    </font>
    <font>
      <b/>
      <sz val="10"/>
      <name val="Arial Narrow"/>
      <family val="2"/>
    </font>
    <font>
      <sz val="10"/>
      <color theme="0"/>
      <name val="Arial Narrow"/>
      <family val="2"/>
    </font>
    <font>
      <sz val="11"/>
      <color rgb="FFFF0000"/>
      <name val="Arial Narrow"/>
      <family val="2"/>
    </font>
    <font>
      <sz val="11"/>
      <color indexed="8"/>
      <name val="Arial Narrow"/>
      <family val="2"/>
    </font>
    <font>
      <b/>
      <sz val="11"/>
      <color rgb="FF7030A0"/>
      <name val="Arial Narrow"/>
      <family val="2"/>
    </font>
    <font>
      <b/>
      <sz val="11"/>
      <color indexed="8"/>
      <name val="Arial Narrow"/>
      <family val="2"/>
    </font>
    <font>
      <sz val="11"/>
      <color rgb="FF7030A0"/>
      <name val="Arial Narrow"/>
      <family val="2"/>
    </font>
    <font>
      <sz val="10"/>
      <name val="Aptos Narrow"/>
      <family val="2"/>
    </font>
    <font>
      <b/>
      <sz val="10"/>
      <name val="Aptos Narrow"/>
      <family val="2"/>
    </font>
    <font>
      <sz val="10"/>
      <color rgb="FFFF0000"/>
      <name val="Aptos Narrow"/>
      <family val="2"/>
    </font>
    <font>
      <b/>
      <sz val="10"/>
      <color rgb="FF000000"/>
      <name val="Aptos Narrow"/>
      <family val="2"/>
    </font>
    <font>
      <sz val="10"/>
      <color indexed="8"/>
      <name val="Aptos Narrow"/>
      <family val="2"/>
    </font>
    <font>
      <sz val="10"/>
      <color rgb="FF000000"/>
      <name val="Aptos Narrow"/>
      <family val="2"/>
    </font>
    <font>
      <b/>
      <sz val="10"/>
      <color rgb="FF7030A0"/>
      <name val="Aptos Narrow"/>
      <family val="2"/>
    </font>
    <font>
      <b/>
      <sz val="10"/>
      <color indexed="8"/>
      <name val="Aptos Narrow"/>
      <family val="2"/>
    </font>
    <font>
      <sz val="10"/>
      <color rgb="FF7030A0"/>
      <name val="Aptos Narrow"/>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rgb="FFFF6600"/>
        <bgColor indexed="64"/>
      </patternFill>
    </fill>
    <fill>
      <patternFill patternType="solid">
        <fgColor rgb="FFFF0000"/>
        <bgColor indexed="64"/>
      </patternFill>
    </fill>
    <fill>
      <patternFill patternType="solid">
        <fgColor rgb="FFFFFF66"/>
        <bgColor indexed="64"/>
      </patternFill>
    </fill>
    <fill>
      <patternFill patternType="solid">
        <fgColor rgb="FF92D05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FF00"/>
        <bgColor indexed="64"/>
      </patternFill>
    </fill>
    <fill>
      <patternFill patternType="solid">
        <fgColor rgb="FF8EA9DB"/>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auto="1"/>
      </right>
      <top style="medium">
        <color auto="1"/>
      </top>
      <bottom/>
      <diagonal/>
    </border>
    <border>
      <left style="thin">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2" fillId="0" borderId="0"/>
    <xf numFmtId="0" fontId="4" fillId="0" borderId="0"/>
    <xf numFmtId="0" fontId="7" fillId="0" borderId="0"/>
  </cellStyleXfs>
  <cellXfs count="213">
    <xf numFmtId="0" fontId="0" fillId="0" borderId="0" xfId="0"/>
    <xf numFmtId="0" fontId="3" fillId="0" borderId="1" xfId="1" applyFont="1" applyBorder="1" applyAlignment="1">
      <alignment horizontal="center" vertical="center" wrapText="1"/>
    </xf>
    <xf numFmtId="0" fontId="1" fillId="0" borderId="0" xfId="0" applyFont="1"/>
    <xf numFmtId="0" fontId="1" fillId="0" borderId="0" xfId="0" applyFont="1" applyAlignment="1">
      <alignment horizontal="left" vertical="center"/>
    </xf>
    <xf numFmtId="0" fontId="6" fillId="0" borderId="0" xfId="0" applyFont="1" applyAlignment="1">
      <alignment vertical="center" wrapText="1"/>
    </xf>
    <xf numFmtId="0" fontId="5" fillId="6" borderId="1" xfId="0" applyFont="1" applyFill="1" applyBorder="1" applyAlignment="1">
      <alignment horizontal="center" vertical="center" wrapText="1" readingOrder="1"/>
    </xf>
    <xf numFmtId="0" fontId="8" fillId="5" borderId="1" xfId="0" applyFont="1" applyFill="1" applyBorder="1" applyAlignment="1">
      <alignment horizontal="center" vertical="center" wrapText="1" readingOrder="1"/>
    </xf>
    <xf numFmtId="0" fontId="8" fillId="7" borderId="1" xfId="0" applyFont="1" applyFill="1" applyBorder="1" applyAlignment="1">
      <alignment horizontal="center" vertical="center" wrapText="1" readingOrder="1"/>
    </xf>
    <xf numFmtId="0" fontId="8" fillId="8" borderId="1" xfId="0" applyFont="1" applyFill="1" applyBorder="1" applyAlignment="1">
      <alignment horizontal="center" vertical="center" wrapText="1" readingOrder="1"/>
    </xf>
    <xf numFmtId="0" fontId="0" fillId="0" borderId="0" xfId="0" applyAlignment="1">
      <alignment horizontal="left"/>
    </xf>
    <xf numFmtId="0" fontId="13" fillId="0" borderId="0" xfId="0" applyFont="1" applyAlignment="1">
      <alignment vertical="center"/>
    </xf>
    <xf numFmtId="0" fontId="13" fillId="0" borderId="0" xfId="0" applyFont="1" applyAlignment="1">
      <alignment horizontal="center" vertical="center"/>
    </xf>
    <xf numFmtId="0" fontId="12" fillId="0" borderId="1" xfId="0" applyFont="1" applyBorder="1" applyAlignment="1">
      <alignment horizontal="center" vertical="center"/>
    </xf>
    <xf numFmtId="0" fontId="14" fillId="0" borderId="0" xfId="1" applyFont="1" applyAlignment="1">
      <alignment vertical="center" wrapText="1"/>
    </xf>
    <xf numFmtId="0" fontId="14" fillId="2" borderId="0" xfId="1" applyFont="1" applyFill="1"/>
    <xf numFmtId="0" fontId="11" fillId="0" borderId="0" xfId="1" applyFont="1" applyAlignment="1">
      <alignment vertical="center" wrapText="1"/>
    </xf>
    <xf numFmtId="0" fontId="10" fillId="3" borderId="0" xfId="1" applyFont="1" applyFill="1" applyAlignment="1">
      <alignment vertical="center" wrapText="1"/>
    </xf>
    <xf numFmtId="0" fontId="10" fillId="3" borderId="0" xfId="1" applyFont="1" applyFill="1" applyAlignment="1">
      <alignment horizontal="center" vertical="center" wrapText="1"/>
    </xf>
    <xf numFmtId="0" fontId="15" fillId="0" borderId="0" xfId="1" applyFont="1" applyAlignment="1">
      <alignment horizontal="center" vertical="center"/>
    </xf>
    <xf numFmtId="0" fontId="15" fillId="0" borderId="0" xfId="0" applyFont="1" applyAlignment="1">
      <alignment horizontal="center" vertical="center" wrapText="1"/>
    </xf>
    <xf numFmtId="0" fontId="14" fillId="2" borderId="0" xfId="1" applyFont="1" applyFill="1" applyAlignment="1">
      <alignment horizontal="center"/>
    </xf>
    <xf numFmtId="0" fontId="15" fillId="0" borderId="0" xfId="1" applyFont="1" applyAlignment="1">
      <alignment vertical="center" wrapText="1"/>
    </xf>
    <xf numFmtId="0" fontId="15" fillId="10" borderId="1" xfId="1" applyFont="1" applyFill="1" applyBorder="1" applyAlignment="1">
      <alignment horizontal="center" vertical="center" wrapText="1"/>
    </xf>
    <xf numFmtId="0" fontId="11" fillId="10" borderId="1" xfId="1" applyFont="1" applyFill="1" applyBorder="1" applyAlignment="1">
      <alignment horizontal="center" vertical="center" wrapText="1"/>
    </xf>
    <xf numFmtId="9" fontId="11" fillId="10" borderId="1" xfId="1" applyNumberFormat="1" applyFont="1" applyFill="1" applyBorder="1" applyAlignment="1">
      <alignment horizontal="center" vertical="center" wrapText="1"/>
    </xf>
    <xf numFmtId="14" fontId="15" fillId="10" borderId="1" xfId="1"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4" fillId="0" borderId="0" xfId="1" applyFont="1" applyAlignment="1">
      <alignment horizontal="center" vertical="center" wrapText="1"/>
    </xf>
    <xf numFmtId="0" fontId="16" fillId="0" borderId="0" xfId="1" applyFont="1" applyAlignment="1">
      <alignment horizontal="center" vertical="center" wrapText="1"/>
    </xf>
    <xf numFmtId="0" fontId="10" fillId="0" borderId="1" xfId="1" applyFont="1" applyBorder="1" applyAlignment="1">
      <alignment horizontal="center" vertical="center" wrapText="1"/>
    </xf>
    <xf numFmtId="0" fontId="15" fillId="9" borderId="1" xfId="1" applyFont="1" applyFill="1" applyBorder="1" applyAlignment="1">
      <alignment horizontal="center" vertical="center" wrapText="1"/>
    </xf>
    <xf numFmtId="0" fontId="12" fillId="0" borderId="3" xfId="0" applyFont="1" applyBorder="1" applyAlignment="1">
      <alignment horizontal="left" vertical="center"/>
    </xf>
    <xf numFmtId="0" fontId="12" fillId="0" borderId="2" xfId="0" applyFont="1" applyBorder="1" applyAlignment="1">
      <alignment horizontal="left" vertical="center"/>
    </xf>
    <xf numFmtId="0" fontId="12" fillId="0" borderId="4"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11" fillId="13" borderId="42" xfId="1" applyFont="1" applyFill="1" applyBorder="1" applyAlignment="1">
      <alignment horizontal="center" vertical="center" wrapText="1"/>
    </xf>
    <xf numFmtId="0" fontId="11" fillId="13" borderId="43" xfId="1" applyFont="1" applyFill="1" applyBorder="1" applyAlignment="1">
      <alignment horizontal="center" vertical="center" wrapText="1"/>
    </xf>
    <xf numFmtId="0" fontId="11" fillId="13" borderId="44" xfId="1" applyFont="1" applyFill="1" applyBorder="1" applyAlignment="1">
      <alignment horizontal="center" vertical="center" wrapText="1"/>
    </xf>
    <xf numFmtId="0" fontId="10" fillId="0" borderId="1" xfId="1" applyFont="1" applyBorder="1" applyAlignment="1">
      <alignment horizontal="center" vertical="center" wrapText="1"/>
    </xf>
    <xf numFmtId="0" fontId="11" fillId="10" borderId="1" xfId="1" applyFont="1" applyFill="1" applyBorder="1" applyAlignment="1">
      <alignment horizontal="center" vertical="center" wrapText="1"/>
    </xf>
    <xf numFmtId="0" fontId="10" fillId="3" borderId="42" xfId="1" applyFont="1" applyFill="1" applyBorder="1" applyAlignment="1">
      <alignment horizontal="center" vertical="center" wrapText="1"/>
    </xf>
    <xf numFmtId="0" fontId="10" fillId="3" borderId="43" xfId="1" applyFont="1" applyFill="1" applyBorder="1" applyAlignment="1">
      <alignment horizontal="center" vertical="center" wrapText="1"/>
    </xf>
    <xf numFmtId="0" fontId="10" fillId="3" borderId="44" xfId="1" applyFont="1" applyFill="1" applyBorder="1" applyAlignment="1">
      <alignment horizontal="center" vertical="center" wrapText="1"/>
    </xf>
    <xf numFmtId="0" fontId="10" fillId="3" borderId="45" xfId="1" applyFont="1" applyFill="1" applyBorder="1" applyAlignment="1">
      <alignment horizontal="center" vertical="center" wrapText="1"/>
    </xf>
    <xf numFmtId="0" fontId="10" fillId="3" borderId="46" xfId="1" applyFont="1" applyFill="1" applyBorder="1" applyAlignment="1">
      <alignment horizontal="center" vertical="center" wrapText="1"/>
    </xf>
    <xf numFmtId="0" fontId="10" fillId="3" borderId="47" xfId="1" applyFont="1" applyFill="1" applyBorder="1" applyAlignment="1">
      <alignment horizontal="center" vertical="center" wrapText="1"/>
    </xf>
    <xf numFmtId="0" fontId="13" fillId="0" borderId="1" xfId="0" applyFont="1" applyBorder="1" applyAlignment="1">
      <alignment horizontal="left" vertical="center" wrapText="1"/>
    </xf>
    <xf numFmtId="0" fontId="11" fillId="2" borderId="43" xfId="1" applyFont="1" applyFill="1" applyBorder="1" applyAlignment="1">
      <alignment horizontal="left" vertical="center" wrapText="1"/>
    </xf>
    <xf numFmtId="0" fontId="14" fillId="0" borderId="3" xfId="1" applyFont="1" applyBorder="1" applyAlignment="1">
      <alignment horizontal="left" vertical="center" wrapText="1"/>
    </xf>
    <xf numFmtId="0" fontId="14" fillId="0" borderId="2" xfId="1" applyFont="1" applyBorder="1" applyAlignment="1">
      <alignment horizontal="left" vertical="center" wrapText="1"/>
    </xf>
    <xf numFmtId="0" fontId="15" fillId="0" borderId="3" xfId="1" applyFont="1" applyBorder="1" applyAlignment="1">
      <alignment horizontal="left" vertical="center" wrapText="1"/>
    </xf>
    <xf numFmtId="0" fontId="11" fillId="9" borderId="1" xfId="1" applyFont="1" applyFill="1" applyBorder="1" applyAlignment="1">
      <alignment horizontal="center" vertical="center" wrapText="1"/>
    </xf>
    <xf numFmtId="9" fontId="11" fillId="9" borderId="1" xfId="1" applyNumberFormat="1" applyFont="1" applyFill="1" applyBorder="1" applyAlignment="1">
      <alignment horizontal="center" vertical="center" wrapText="1"/>
    </xf>
    <xf numFmtId="0" fontId="9" fillId="2" borderId="0" xfId="1" applyFont="1" applyFill="1" applyAlignment="1">
      <alignment horizontal="center" vertical="center" wrapText="1"/>
    </xf>
    <xf numFmtId="9" fontId="10" fillId="0" borderId="1" xfId="1" applyNumberFormat="1" applyFont="1" applyBorder="1" applyAlignment="1">
      <alignment horizontal="center" vertical="center" wrapText="1"/>
    </xf>
    <xf numFmtId="9" fontId="12" fillId="11" borderId="1" xfId="0" applyNumberFormat="1" applyFont="1" applyFill="1" applyBorder="1" applyAlignment="1">
      <alignment horizontal="center" vertical="center" wrapText="1"/>
    </xf>
    <xf numFmtId="9" fontId="12" fillId="12" borderId="1" xfId="0" applyNumberFormat="1" applyFont="1" applyFill="1" applyBorder="1" applyAlignment="1">
      <alignment horizontal="center" vertical="center" wrapText="1"/>
    </xf>
    <xf numFmtId="9" fontId="10" fillId="12" borderId="1" xfId="1" applyNumberFormat="1" applyFont="1" applyFill="1" applyBorder="1" applyAlignment="1">
      <alignment horizontal="center" vertical="center" wrapText="1"/>
    </xf>
    <xf numFmtId="0" fontId="10" fillId="0" borderId="1" xfId="1" applyFont="1" applyBorder="1" applyAlignment="1">
      <alignment vertical="center" wrapText="1"/>
    </xf>
    <xf numFmtId="9" fontId="12" fillId="0" borderId="1" xfId="0" applyNumberFormat="1" applyFont="1" applyBorder="1" applyAlignment="1">
      <alignment horizontal="center" vertical="center" wrapText="1"/>
    </xf>
    <xf numFmtId="0" fontId="10" fillId="4" borderId="1" xfId="1" applyFont="1" applyFill="1" applyBorder="1" applyAlignment="1" applyProtection="1">
      <alignment horizontal="center" vertical="center" wrapText="1"/>
      <protection locked="0"/>
    </xf>
    <xf numFmtId="0" fontId="10" fillId="4" borderId="1" xfId="1" applyFont="1" applyFill="1" applyBorder="1" applyAlignment="1" applyProtection="1">
      <alignment horizontal="left" vertical="center" wrapText="1"/>
      <protection locked="0"/>
    </xf>
    <xf numFmtId="14" fontId="10" fillId="4" borderId="1" xfId="1" applyNumberFormat="1" applyFont="1" applyFill="1" applyBorder="1" applyAlignment="1" applyProtection="1">
      <alignment horizontal="center" vertical="center" wrapText="1"/>
      <protection locked="0"/>
    </xf>
    <xf numFmtId="0" fontId="17" fillId="0" borderId="0" xfId="1" applyFont="1" applyAlignment="1">
      <alignment vertical="center" wrapText="1"/>
    </xf>
    <xf numFmtId="0" fontId="18" fillId="0" borderId="0" xfId="2" applyFont="1"/>
    <xf numFmtId="0" fontId="18" fillId="0" borderId="0" xfId="2" applyFont="1" applyAlignment="1">
      <alignment horizontal="center" vertical="center"/>
    </xf>
    <xf numFmtId="0" fontId="10" fillId="0" borderId="0" xfId="1" applyFont="1" applyAlignment="1">
      <alignment vertical="center" wrapText="1"/>
    </xf>
    <xf numFmtId="0" fontId="12" fillId="0" borderId="48" xfId="0" applyFont="1" applyBorder="1" applyAlignment="1">
      <alignment horizontal="center" vertical="center"/>
    </xf>
    <xf numFmtId="0" fontId="12" fillId="0" borderId="48" xfId="0" applyFont="1" applyBorder="1" applyAlignment="1">
      <alignment horizontal="center" vertical="center" wrapText="1"/>
    </xf>
    <xf numFmtId="0" fontId="12" fillId="0" borderId="48" xfId="0" applyFont="1" applyBorder="1" applyAlignment="1">
      <alignment horizontal="left" vertical="center" wrapText="1"/>
    </xf>
    <xf numFmtId="9" fontId="10" fillId="0" borderId="48" xfId="1" applyNumberFormat="1" applyFont="1" applyBorder="1" applyAlignment="1">
      <alignment horizontal="center" vertical="center" wrapText="1"/>
    </xf>
    <xf numFmtId="9" fontId="12" fillId="11" borderId="48" xfId="0" applyNumberFormat="1" applyFont="1" applyFill="1" applyBorder="1" applyAlignment="1">
      <alignment horizontal="center" vertical="center" wrapText="1"/>
    </xf>
    <xf numFmtId="9" fontId="12" fillId="12" borderId="48" xfId="0" applyNumberFormat="1" applyFont="1" applyFill="1" applyBorder="1" applyAlignment="1">
      <alignment horizontal="center" vertical="center" wrapText="1"/>
    </xf>
    <xf numFmtId="9" fontId="10" fillId="12" borderId="48" xfId="1" applyNumberFormat="1" applyFont="1" applyFill="1" applyBorder="1" applyAlignment="1">
      <alignment horizontal="center" vertical="center" wrapText="1"/>
    </xf>
    <xf numFmtId="9" fontId="12" fillId="0" borderId="48" xfId="0" applyNumberFormat="1" applyFont="1" applyBorder="1" applyAlignment="1">
      <alignment horizontal="center" vertical="center" wrapText="1"/>
    </xf>
    <xf numFmtId="0" fontId="10" fillId="0" borderId="48" xfId="1" applyFont="1" applyBorder="1" applyAlignment="1">
      <alignment horizontal="center" vertical="center" wrapText="1"/>
    </xf>
    <xf numFmtId="0" fontId="10" fillId="4" borderId="48" xfId="1" applyFont="1" applyFill="1" applyBorder="1" applyAlignment="1" applyProtection="1">
      <alignment horizontal="center" vertical="center" wrapText="1"/>
      <protection locked="0"/>
    </xf>
    <xf numFmtId="0" fontId="19" fillId="0" borderId="0" xfId="2" applyFont="1" applyAlignment="1">
      <alignment vertical="center" textRotation="90" wrapText="1"/>
    </xf>
    <xf numFmtId="0" fontId="20" fillId="0" borderId="0" xfId="2" applyFont="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9" fontId="10" fillId="0" borderId="5" xfId="1" applyNumberFormat="1" applyFont="1" applyBorder="1" applyAlignment="1">
      <alignment horizontal="center" vertical="center" wrapText="1"/>
    </xf>
    <xf numFmtId="9" fontId="12" fillId="11" borderId="5" xfId="0" applyNumberFormat="1" applyFont="1" applyFill="1" applyBorder="1" applyAlignment="1">
      <alignment horizontal="center" vertical="center" wrapText="1"/>
    </xf>
    <xf numFmtId="9" fontId="12" fillId="12" borderId="5" xfId="0" applyNumberFormat="1" applyFont="1" applyFill="1" applyBorder="1" applyAlignment="1">
      <alignment horizontal="center" vertical="center" wrapText="1"/>
    </xf>
    <xf numFmtId="9" fontId="10" fillId="12" borderId="5" xfId="1" applyNumberFormat="1" applyFont="1" applyFill="1" applyBorder="1" applyAlignment="1">
      <alignment horizontal="center" vertical="center" wrapText="1"/>
    </xf>
    <xf numFmtId="9" fontId="12" fillId="0" borderId="5" xfId="0" applyNumberFormat="1" applyFont="1" applyBorder="1" applyAlignment="1">
      <alignment horizontal="center" vertical="center" wrapText="1"/>
    </xf>
    <xf numFmtId="0" fontId="10" fillId="0" borderId="5" xfId="1" applyFont="1" applyBorder="1" applyAlignment="1">
      <alignment horizontal="center" vertical="center" wrapText="1"/>
    </xf>
    <xf numFmtId="0" fontId="10" fillId="4" borderId="5" xfId="1" applyFont="1" applyFill="1" applyBorder="1" applyAlignment="1" applyProtection="1">
      <alignment horizontal="center" vertical="center" wrapText="1"/>
      <protection locked="0"/>
    </xf>
    <xf numFmtId="0" fontId="10" fillId="0" borderId="48" xfId="1" applyFont="1" applyBorder="1" applyAlignment="1">
      <alignment vertical="center" wrapText="1"/>
    </xf>
    <xf numFmtId="0" fontId="18" fillId="0" borderId="0" xfId="2" applyFont="1" applyAlignment="1">
      <alignment horizontal="center" vertical="center" wrapText="1"/>
    </xf>
    <xf numFmtId="0" fontId="10" fillId="0" borderId="48" xfId="1" applyFont="1" applyBorder="1" applyAlignment="1">
      <alignment vertical="center" wrapText="1"/>
    </xf>
    <xf numFmtId="0" fontId="18" fillId="0" borderId="0" xfId="2" applyFont="1" applyAlignment="1">
      <alignment vertical="center"/>
    </xf>
    <xf numFmtId="0" fontId="10" fillId="0" borderId="5" xfId="1" applyFont="1" applyBorder="1" applyAlignment="1">
      <alignment vertical="center" wrapText="1"/>
    </xf>
    <xf numFmtId="0" fontId="10" fillId="0" borderId="49" xfId="1" applyFont="1" applyBorder="1" applyAlignment="1">
      <alignment horizontal="center" vertical="center" wrapText="1"/>
    </xf>
    <xf numFmtId="0" fontId="10" fillId="0" borderId="49" xfId="1" applyFont="1" applyBorder="1" applyAlignment="1">
      <alignment vertical="center" wrapText="1"/>
    </xf>
    <xf numFmtId="9" fontId="10" fillId="0" borderId="49" xfId="1" applyNumberFormat="1" applyFont="1" applyBorder="1" applyAlignment="1">
      <alignment horizontal="center" vertical="center" wrapText="1"/>
    </xf>
    <xf numFmtId="9" fontId="12" fillId="11" borderId="49" xfId="0" applyNumberFormat="1" applyFont="1" applyFill="1" applyBorder="1" applyAlignment="1">
      <alignment horizontal="center" vertical="center" wrapText="1"/>
    </xf>
    <xf numFmtId="9" fontId="12" fillId="12" borderId="49" xfId="0" applyNumberFormat="1" applyFont="1" applyFill="1" applyBorder="1" applyAlignment="1">
      <alignment horizontal="center" vertical="center" wrapText="1"/>
    </xf>
    <xf numFmtId="9" fontId="10" fillId="12" borderId="49" xfId="1" applyNumberFormat="1" applyFont="1" applyFill="1" applyBorder="1" applyAlignment="1">
      <alignment horizontal="center" vertical="center" wrapText="1"/>
    </xf>
    <xf numFmtId="9" fontId="12" fillId="0" borderId="49" xfId="0" applyNumberFormat="1" applyFont="1" applyBorder="1" applyAlignment="1">
      <alignment horizontal="center" vertical="center" wrapText="1"/>
    </xf>
    <xf numFmtId="0" fontId="10" fillId="4" borderId="49" xfId="1" applyFont="1" applyFill="1" applyBorder="1" applyAlignment="1" applyProtection="1">
      <alignment horizontal="center" vertical="center" wrapText="1"/>
      <protection locked="0"/>
    </xf>
    <xf numFmtId="0" fontId="10" fillId="0" borderId="48" xfId="1" applyFont="1" applyBorder="1" applyAlignment="1">
      <alignment horizontal="center" vertical="center" wrapText="1"/>
    </xf>
    <xf numFmtId="0" fontId="17" fillId="0" borderId="0" xfId="0" applyFont="1" applyAlignment="1">
      <alignment vertical="center" readingOrder="1"/>
    </xf>
    <xf numFmtId="0" fontId="21" fillId="0" borderId="0" xfId="2" applyFont="1"/>
    <xf numFmtId="0" fontId="10" fillId="0" borderId="0" xfId="2" applyFont="1" applyAlignment="1">
      <alignment vertical="center"/>
    </xf>
    <xf numFmtId="0" fontId="10" fillId="0" borderId="0" xfId="1" applyFont="1" applyAlignment="1">
      <alignment horizontal="center" vertical="center" wrapText="1"/>
    </xf>
    <xf numFmtId="0" fontId="10" fillId="0" borderId="48" xfId="1" applyFont="1" applyBorder="1" applyAlignment="1">
      <alignment horizontal="left" vertical="center" wrapText="1"/>
    </xf>
    <xf numFmtId="0" fontId="10" fillId="0" borderId="5" xfId="1" applyFont="1" applyBorder="1" applyAlignment="1">
      <alignment horizontal="left" vertical="center" wrapText="1"/>
    </xf>
    <xf numFmtId="0" fontId="22" fillId="4" borderId="1" xfId="1" applyFont="1" applyFill="1" applyBorder="1" applyAlignment="1" applyProtection="1">
      <alignment horizontal="center" vertical="center" wrapText="1"/>
      <protection locked="0"/>
    </xf>
    <xf numFmtId="0" fontId="22" fillId="0" borderId="0" xfId="1" applyFont="1" applyAlignment="1">
      <alignment vertical="center" wrapText="1"/>
    </xf>
    <xf numFmtId="0" fontId="22" fillId="0" borderId="0" xfId="1" applyFont="1" applyAlignment="1">
      <alignment horizontal="center" vertical="center" wrapText="1"/>
    </xf>
    <xf numFmtId="0" fontId="22" fillId="0" borderId="0" xfId="1" applyFont="1" applyAlignment="1">
      <alignment horizontal="left" vertical="center" wrapText="1"/>
    </xf>
    <xf numFmtId="0" fontId="22" fillId="2" borderId="0" xfId="1" applyFont="1" applyFill="1"/>
    <xf numFmtId="0" fontId="23" fillId="0" borderId="27" xfId="1" applyFont="1" applyBorder="1" applyAlignment="1">
      <alignment horizontal="center" vertical="center" wrapText="1"/>
    </xf>
    <xf numFmtId="0" fontId="23" fillId="0" borderId="9" xfId="1" applyFont="1" applyBorder="1" applyAlignment="1">
      <alignment horizontal="center" vertical="center" wrapText="1"/>
    </xf>
    <xf numFmtId="0" fontId="23" fillId="0" borderId="35" xfId="1" applyFont="1" applyBorder="1" applyAlignment="1">
      <alignment horizontal="center" vertical="center" wrapText="1"/>
    </xf>
    <xf numFmtId="0" fontId="23" fillId="0" borderId="31" xfId="1" applyFont="1" applyBorder="1" applyAlignment="1">
      <alignment horizontal="center" vertical="center" wrapText="1"/>
    </xf>
    <xf numFmtId="0" fontId="23" fillId="0" borderId="10" xfId="1" applyFont="1" applyBorder="1" applyAlignment="1">
      <alignment horizontal="center" vertical="center" wrapText="1"/>
    </xf>
    <xf numFmtId="0" fontId="23" fillId="0" borderId="30" xfId="1" applyFont="1" applyBorder="1" applyAlignment="1">
      <alignment horizontal="center" vertical="center" wrapText="1"/>
    </xf>
    <xf numFmtId="0" fontId="23" fillId="2" borderId="6" xfId="1" applyFont="1" applyFill="1" applyBorder="1" applyAlignment="1">
      <alignment horizontal="center"/>
    </xf>
    <xf numFmtId="0" fontId="23" fillId="2" borderId="7" xfId="1" applyFont="1" applyFill="1" applyBorder="1" applyAlignment="1">
      <alignment horizontal="center"/>
    </xf>
    <xf numFmtId="0" fontId="23" fillId="2" borderId="8" xfId="1" applyFont="1" applyFill="1" applyBorder="1" applyAlignment="1">
      <alignment horizontal="center"/>
    </xf>
    <xf numFmtId="0" fontId="22" fillId="2" borderId="9" xfId="1" applyFont="1" applyFill="1" applyBorder="1"/>
    <xf numFmtId="0" fontId="22" fillId="2" borderId="10" xfId="1" applyFont="1" applyFill="1" applyBorder="1"/>
    <xf numFmtId="0" fontId="23" fillId="0" borderId="11" xfId="1" applyFont="1" applyBorder="1" applyAlignment="1">
      <alignment horizontal="center" vertical="center" wrapText="1"/>
    </xf>
    <xf numFmtId="0" fontId="23" fillId="0" borderId="12" xfId="1" applyFont="1" applyBorder="1" applyAlignment="1">
      <alignment horizontal="center" vertical="center" wrapText="1"/>
    </xf>
    <xf numFmtId="0" fontId="22" fillId="2" borderId="0" xfId="1" applyFont="1" applyFill="1" applyAlignment="1">
      <alignment horizontal="center" vertical="center"/>
    </xf>
    <xf numFmtId="0" fontId="23" fillId="0" borderId="28" xfId="1" applyFont="1" applyBorder="1" applyAlignment="1">
      <alignment horizontal="center" vertical="center" wrapText="1"/>
    </xf>
    <xf numFmtId="0" fontId="23" fillId="0" borderId="36" xfId="1" applyFont="1" applyBorder="1" applyAlignment="1">
      <alignment horizontal="center" vertical="center" wrapText="1"/>
    </xf>
    <xf numFmtId="0" fontId="23" fillId="0" borderId="37" xfId="1" applyFont="1" applyBorder="1" applyAlignment="1">
      <alignment horizontal="center" vertical="center" wrapText="1"/>
    </xf>
    <xf numFmtId="0" fontId="23" fillId="0" borderId="32" xfId="1" applyFont="1" applyBorder="1" applyAlignment="1">
      <alignment horizontal="center" vertical="center" wrapText="1"/>
    </xf>
    <xf numFmtId="0" fontId="23" fillId="0" borderId="33" xfId="1" applyFont="1" applyBorder="1" applyAlignment="1">
      <alignment horizontal="center" vertical="center" wrapText="1"/>
    </xf>
    <xf numFmtId="0" fontId="23" fillId="0" borderId="34" xfId="1" applyFont="1" applyBorder="1" applyAlignment="1">
      <alignment horizontal="center" vertical="center" wrapText="1"/>
    </xf>
    <xf numFmtId="0" fontId="23" fillId="0" borderId="0" xfId="1" applyFont="1" applyAlignment="1">
      <alignment horizontal="center" vertical="center" wrapText="1"/>
    </xf>
    <xf numFmtId="0" fontId="22" fillId="0" borderId="9" xfId="1" applyFont="1" applyBorder="1" applyAlignment="1">
      <alignment vertical="center" wrapText="1"/>
    </xf>
    <xf numFmtId="0" fontId="22" fillId="0" borderId="10" xfId="1" applyFont="1" applyBorder="1" applyAlignment="1">
      <alignment vertical="center" wrapText="1"/>
    </xf>
    <xf numFmtId="0" fontId="22" fillId="0" borderId="13" xfId="1" applyFont="1" applyBorder="1" applyAlignment="1">
      <alignment vertical="center" wrapText="1"/>
    </xf>
    <xf numFmtId="9" fontId="22" fillId="0" borderId="1" xfId="1" applyNumberFormat="1" applyFont="1" applyBorder="1" applyAlignment="1">
      <alignment horizontal="center" vertical="center" wrapText="1"/>
    </xf>
    <xf numFmtId="9" fontId="22" fillId="0" borderId="14" xfId="1" applyNumberFormat="1" applyFont="1" applyBorder="1" applyAlignment="1">
      <alignment horizontal="center" vertical="center" wrapText="1"/>
    </xf>
    <xf numFmtId="0" fontId="24" fillId="0" borderId="0" xfId="1" applyFont="1" applyAlignment="1">
      <alignment vertical="center" wrapText="1"/>
    </xf>
    <xf numFmtId="0" fontId="23" fillId="0" borderId="29" xfId="1" applyFont="1" applyBorder="1" applyAlignment="1">
      <alignment horizontal="center" vertical="center" wrapText="1"/>
    </xf>
    <xf numFmtId="0" fontId="23" fillId="0" borderId="23" xfId="1" applyFont="1" applyBorder="1" applyAlignment="1">
      <alignment horizontal="center" vertical="center" wrapText="1"/>
    </xf>
    <xf numFmtId="0" fontId="23" fillId="0" borderId="24" xfId="1" applyFont="1" applyBorder="1" applyAlignment="1">
      <alignment horizontal="center" vertical="center" wrapText="1"/>
    </xf>
    <xf numFmtId="0" fontId="23" fillId="0" borderId="25" xfId="1" applyFont="1" applyBorder="1" applyAlignment="1">
      <alignment horizontal="center" vertical="center" wrapText="1"/>
    </xf>
    <xf numFmtId="0" fontId="23" fillId="0" borderId="1" xfId="1" applyFont="1" applyBorder="1" applyAlignment="1">
      <alignment vertical="center" wrapText="1"/>
    </xf>
    <xf numFmtId="0" fontId="25" fillId="0" borderId="1" xfId="0" applyFont="1" applyBorder="1" applyAlignment="1">
      <alignment horizontal="center" vertical="center" wrapText="1" readingOrder="1"/>
    </xf>
    <xf numFmtId="0" fontId="25" fillId="0" borderId="14" xfId="0" applyFont="1" applyBorder="1" applyAlignment="1">
      <alignment horizontal="center" vertical="center" wrapText="1" readingOrder="1"/>
    </xf>
    <xf numFmtId="0" fontId="22" fillId="0" borderId="1" xfId="1" applyFont="1" applyBorder="1" applyAlignment="1">
      <alignment vertical="center" wrapText="1"/>
    </xf>
    <xf numFmtId="0" fontId="22" fillId="0" borderId="1" xfId="0" applyFont="1" applyBorder="1" applyAlignment="1">
      <alignment horizontal="center" vertical="center" wrapText="1" readingOrder="1"/>
    </xf>
    <xf numFmtId="0" fontId="22" fillId="0" borderId="14" xfId="0" applyFont="1" applyBorder="1" applyAlignment="1">
      <alignment horizontal="center" vertical="center" wrapText="1" readingOrder="1"/>
    </xf>
    <xf numFmtId="0" fontId="26" fillId="0" borderId="0" xfId="2" applyFont="1"/>
    <xf numFmtId="0" fontId="22" fillId="0" borderId="26" xfId="1" applyFont="1" applyBorder="1" applyAlignment="1">
      <alignment horizontal="center" vertical="center" wrapText="1"/>
    </xf>
    <xf numFmtId="0" fontId="22" fillId="0" borderId="5" xfId="1" applyFont="1" applyBorder="1" applyAlignment="1">
      <alignment horizontal="center" vertical="center" wrapText="1"/>
    </xf>
    <xf numFmtId="0" fontId="22" fillId="0" borderId="5" xfId="1" applyFont="1" applyBorder="1" applyAlignment="1">
      <alignment horizontal="left" vertical="center" wrapText="1"/>
    </xf>
    <xf numFmtId="9" fontId="6" fillId="0" borderId="5" xfId="0" applyNumberFormat="1" applyFont="1" applyBorder="1" applyAlignment="1">
      <alignment horizontal="center" vertical="center" wrapText="1"/>
    </xf>
    <xf numFmtId="9" fontId="6" fillId="0" borderId="22" xfId="0" applyNumberFormat="1" applyFont="1" applyBorder="1" applyAlignment="1">
      <alignment horizontal="center" vertical="center" wrapText="1"/>
    </xf>
    <xf numFmtId="0" fontId="22" fillId="0" borderId="0" xfId="1" applyFont="1" applyAlignment="1">
      <alignment horizontal="justify" vertical="center" wrapText="1"/>
    </xf>
    <xf numFmtId="0" fontId="23" fillId="0" borderId="15" xfId="1" applyFont="1" applyBorder="1" applyAlignment="1">
      <alignment horizontal="center" vertical="center" textRotation="90" wrapText="1"/>
    </xf>
    <xf numFmtId="0" fontId="27" fillId="5" borderId="1" xfId="0" applyFont="1" applyFill="1" applyBorder="1" applyAlignment="1">
      <alignment horizontal="center" vertical="center" wrapText="1" readingOrder="1"/>
    </xf>
    <xf numFmtId="0" fontId="22" fillId="6" borderId="14" xfId="0" applyFont="1" applyFill="1" applyBorder="1" applyAlignment="1">
      <alignment horizontal="center" vertical="center" wrapText="1" readingOrder="1"/>
    </xf>
    <xf numFmtId="0" fontId="23" fillId="0" borderId="16" xfId="1" applyFont="1" applyBorder="1" applyAlignment="1">
      <alignment horizontal="center" vertical="center" textRotation="90" wrapText="1"/>
    </xf>
    <xf numFmtId="9" fontId="22" fillId="0" borderId="15" xfId="1" applyNumberFormat="1" applyFont="1" applyBorder="1" applyAlignment="1">
      <alignment horizontal="center" vertical="center" wrapText="1"/>
    </xf>
    <xf numFmtId="0" fontId="26" fillId="0" borderId="0" xfId="2" applyFont="1" applyAlignment="1">
      <alignment horizontal="center" vertical="center"/>
    </xf>
    <xf numFmtId="0" fontId="22" fillId="0" borderId="15" xfId="1" applyFont="1" applyBorder="1" applyAlignment="1">
      <alignment horizontal="center" vertical="center" wrapText="1"/>
    </xf>
    <xf numFmtId="0" fontId="22" fillId="0" borderId="1" xfId="1" applyFont="1" applyBorder="1" applyAlignment="1">
      <alignment horizontal="center" vertical="center" wrapText="1"/>
    </xf>
    <xf numFmtId="0" fontId="22" fillId="0" borderId="1" xfId="1" applyFont="1" applyBorder="1" applyAlignment="1">
      <alignment horizontal="left" vertical="center" wrapText="1"/>
    </xf>
    <xf numFmtId="9" fontId="6" fillId="0" borderId="1" xfId="0" applyNumberFormat="1" applyFont="1" applyBorder="1" applyAlignment="1">
      <alignment horizontal="center" vertical="center" wrapText="1"/>
    </xf>
    <xf numFmtId="9" fontId="6" fillId="0" borderId="14" xfId="0" applyNumberFormat="1" applyFont="1" applyBorder="1" applyAlignment="1">
      <alignment horizontal="center" vertical="center" wrapText="1"/>
    </xf>
    <xf numFmtId="0" fontId="27" fillId="7" borderId="1" xfId="0" applyFont="1" applyFill="1" applyBorder="1" applyAlignment="1">
      <alignment horizontal="center" vertical="center" wrapText="1" readingOrder="1"/>
    </xf>
    <xf numFmtId="0" fontId="28" fillId="0" borderId="0" xfId="2" applyFont="1" applyAlignment="1">
      <alignment vertical="center" textRotation="90" wrapText="1"/>
    </xf>
    <xf numFmtId="0" fontId="29" fillId="0" borderId="0" xfId="2" applyFont="1" applyAlignment="1">
      <alignment horizontal="center" vertical="center" wrapText="1"/>
    </xf>
    <xf numFmtId="0" fontId="26" fillId="0" borderId="0" xfId="2" applyFont="1" applyAlignment="1">
      <alignment horizontal="center" vertical="center" wrapText="1"/>
    </xf>
    <xf numFmtId="0" fontId="27" fillId="8" borderId="1" xfId="0" applyFont="1" applyFill="1" applyBorder="1" applyAlignment="1">
      <alignment horizontal="center" vertical="center" wrapText="1" readingOrder="1"/>
    </xf>
    <xf numFmtId="0" fontId="23" fillId="0" borderId="17" xfId="1" applyFont="1" applyBorder="1" applyAlignment="1">
      <alignment horizontal="center" vertical="center" textRotation="90" wrapText="1"/>
    </xf>
    <xf numFmtId="0" fontId="25" fillId="0" borderId="18" xfId="0" applyFont="1" applyBorder="1" applyAlignment="1">
      <alignment horizontal="center" vertical="center" wrapText="1" readingOrder="1"/>
    </xf>
    <xf numFmtId="0" fontId="27" fillId="8" borderId="18" xfId="0" applyFont="1" applyFill="1" applyBorder="1" applyAlignment="1">
      <alignment horizontal="center" vertical="center" wrapText="1" readingOrder="1"/>
    </xf>
    <xf numFmtId="0" fontId="27" fillId="7" borderId="18" xfId="0" applyFont="1" applyFill="1" applyBorder="1" applyAlignment="1">
      <alignment horizontal="center" vertical="center" wrapText="1" readingOrder="1"/>
    </xf>
    <xf numFmtId="0" fontId="27" fillId="5" borderId="18" xfId="0" applyFont="1" applyFill="1" applyBorder="1" applyAlignment="1">
      <alignment horizontal="center" vertical="center" wrapText="1" readingOrder="1"/>
    </xf>
    <xf numFmtId="0" fontId="22" fillId="6" borderId="19" xfId="0" applyFont="1" applyFill="1" applyBorder="1" applyAlignment="1">
      <alignment horizontal="center" vertical="center" wrapText="1" readingOrder="1"/>
    </xf>
    <xf numFmtId="0" fontId="23" fillId="0" borderId="20" xfId="1" applyFont="1" applyBorder="1" applyAlignment="1">
      <alignment horizontal="center" vertical="center" textRotation="90" wrapText="1"/>
    </xf>
    <xf numFmtId="9" fontId="22" fillId="0" borderId="17" xfId="1" applyNumberFormat="1" applyFont="1" applyBorder="1" applyAlignment="1">
      <alignment horizontal="center" vertical="center" wrapText="1"/>
    </xf>
    <xf numFmtId="0" fontId="22" fillId="0" borderId="18" xfId="0" applyFont="1" applyBorder="1" applyAlignment="1">
      <alignment horizontal="center" vertical="center" wrapText="1" readingOrder="1"/>
    </xf>
    <xf numFmtId="0" fontId="26" fillId="0" borderId="0" xfId="2" applyFont="1" applyAlignment="1">
      <alignment vertical="center"/>
    </xf>
    <xf numFmtId="0" fontId="23" fillId="0" borderId="1" xfId="1" applyFont="1" applyBorder="1" applyAlignment="1">
      <alignment horizontal="center" vertical="center" wrapText="1"/>
    </xf>
    <xf numFmtId="0" fontId="22" fillId="6" borderId="1" xfId="0" applyFont="1" applyFill="1" applyBorder="1" applyAlignment="1">
      <alignment horizontal="center" vertical="center" wrapText="1" readingOrder="1"/>
    </xf>
    <xf numFmtId="0" fontId="24" fillId="0" borderId="0" xfId="0" applyFont="1" applyAlignment="1">
      <alignment vertical="center" readingOrder="1"/>
    </xf>
    <xf numFmtId="0" fontId="30" fillId="0" borderId="0" xfId="2" applyFont="1"/>
    <xf numFmtId="0" fontId="22" fillId="0" borderId="0" xfId="0" applyFont="1" applyAlignment="1">
      <alignment vertical="center"/>
    </xf>
    <xf numFmtId="0" fontId="22" fillId="0" borderId="0" xfId="0" applyFont="1" applyAlignment="1">
      <alignment vertical="center" readingOrder="1"/>
    </xf>
    <xf numFmtId="0" fontId="22" fillId="0" borderId="0" xfId="2" applyFont="1" applyAlignment="1">
      <alignment vertical="center"/>
    </xf>
    <xf numFmtId="0" fontId="22" fillId="0" borderId="17" xfId="1" applyFont="1" applyBorder="1" applyAlignment="1">
      <alignment horizontal="center" vertical="center" wrapText="1"/>
    </xf>
    <xf numFmtId="0" fontId="22" fillId="0" borderId="18" xfId="1" applyFont="1" applyBorder="1" applyAlignment="1">
      <alignment horizontal="center" vertical="center" wrapText="1"/>
    </xf>
    <xf numFmtId="0" fontId="22" fillId="0" borderId="18" xfId="1" applyFont="1" applyBorder="1" applyAlignment="1">
      <alignment horizontal="left" vertical="center" wrapText="1"/>
    </xf>
    <xf numFmtId="9" fontId="6" fillId="0" borderId="18" xfId="0" applyNumberFormat="1" applyFont="1" applyBorder="1" applyAlignment="1">
      <alignment horizontal="center" vertical="center" wrapText="1"/>
    </xf>
    <xf numFmtId="9" fontId="6" fillId="0" borderId="19" xfId="0" applyNumberFormat="1" applyFont="1" applyBorder="1" applyAlignment="1">
      <alignment horizontal="center" vertical="center" wrapText="1"/>
    </xf>
    <xf numFmtId="0" fontId="22" fillId="2" borderId="13" xfId="1" applyFont="1" applyFill="1" applyBorder="1"/>
    <xf numFmtId="0" fontId="23" fillId="0" borderId="5" xfId="1" applyFont="1" applyBorder="1" applyAlignment="1">
      <alignment horizontal="center" vertical="center" wrapText="1"/>
    </xf>
    <xf numFmtId="0" fontId="23" fillId="0" borderId="22" xfId="1" applyFont="1" applyBorder="1" applyAlignment="1">
      <alignment horizontal="center" vertical="center" wrapText="1"/>
    </xf>
    <xf numFmtId="0" fontId="22" fillId="2" borderId="0" xfId="1" applyFont="1" applyFill="1" applyAlignment="1">
      <alignment horizontal="left" vertical="center"/>
    </xf>
    <xf numFmtId="0" fontId="23" fillId="0" borderId="38" xfId="1" applyFont="1" applyBorder="1" applyAlignment="1">
      <alignment horizontal="center" vertical="center" wrapText="1"/>
    </xf>
    <xf numFmtId="0" fontId="23" fillId="0" borderId="39" xfId="1" applyFont="1" applyBorder="1" applyAlignment="1">
      <alignment horizontal="center" vertical="center" wrapText="1"/>
    </xf>
    <xf numFmtId="0" fontId="23" fillId="0" borderId="40" xfId="1" applyFont="1" applyBorder="1" applyAlignment="1">
      <alignment horizontal="center" vertical="center" wrapText="1"/>
    </xf>
    <xf numFmtId="0" fontId="23" fillId="0" borderId="41" xfId="1" applyFont="1" applyBorder="1" applyAlignment="1">
      <alignment horizontal="center" vertical="center" wrapText="1"/>
    </xf>
    <xf numFmtId="0" fontId="22" fillId="0" borderId="21" xfId="1" applyFont="1" applyBorder="1" applyAlignment="1">
      <alignment horizontal="center" vertical="center" wrapText="1"/>
    </xf>
    <xf numFmtId="0" fontId="22" fillId="0" borderId="11" xfId="1" applyFont="1" applyBorder="1" applyAlignment="1">
      <alignment horizontal="center" vertical="center" wrapText="1"/>
    </xf>
    <xf numFmtId="0" fontId="22" fillId="0" borderId="11" xfId="1" applyFont="1" applyBorder="1" applyAlignment="1">
      <alignment horizontal="left" vertical="center" wrapText="1"/>
    </xf>
    <xf numFmtId="9" fontId="6" fillId="0" borderId="11" xfId="0" applyNumberFormat="1" applyFont="1" applyBorder="1" applyAlignment="1">
      <alignment horizontal="center" vertical="center" wrapText="1"/>
    </xf>
    <xf numFmtId="9" fontId="6" fillId="0" borderId="12" xfId="0" applyNumberFormat="1" applyFont="1" applyBorder="1" applyAlignment="1">
      <alignment horizontal="center" vertical="center" wrapText="1"/>
    </xf>
    <xf numFmtId="0" fontId="23" fillId="0" borderId="3" xfId="1" applyFont="1" applyBorder="1" applyAlignment="1">
      <alignment horizontal="center" vertical="center" textRotation="90" wrapText="1"/>
    </xf>
  </cellXfs>
  <cellStyles count="4">
    <cellStyle name="Normal" xfId="0" builtinId="0"/>
    <cellStyle name="Normal 2" xfId="1" xr:uid="{D7196200-AAAB-4A83-BEA7-11FB73D3A33D}"/>
    <cellStyle name="Normal 2 2" xfId="3" xr:uid="{731813B2-552F-4874-8EB6-E2F2760EB9E5}"/>
    <cellStyle name="Normal 3" xfId="2" xr:uid="{411FB1D4-904F-423C-8B53-41B1CCD70CE8}"/>
  </cellStyles>
  <dxfs count="52">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patternType="solid">
          <fgColor indexed="64"/>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00B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31750</xdr:colOff>
      <xdr:row>0</xdr:row>
      <xdr:rowOff>100199</xdr:rowOff>
    </xdr:from>
    <xdr:to>
      <xdr:col>3</xdr:col>
      <xdr:colOff>682625</xdr:colOff>
      <xdr:row>1</xdr:row>
      <xdr:rowOff>493240</xdr:rowOff>
    </xdr:to>
    <xdr:pic>
      <xdr:nvPicPr>
        <xdr:cNvPr id="2" name="Imagen 1">
          <a:extLst>
            <a:ext uri="{FF2B5EF4-FFF2-40B4-BE49-F238E27FC236}">
              <a16:creationId xmlns:a16="http://schemas.microsoft.com/office/drawing/2014/main" id="{37D4078E-7E90-46BA-8C7D-5353AFB436B5}"/>
            </a:ext>
          </a:extLst>
        </xdr:cNvPr>
        <xdr:cNvPicPr>
          <a:picLocks noChangeAspect="1"/>
        </xdr:cNvPicPr>
      </xdr:nvPicPr>
      <xdr:blipFill>
        <a:blip xmlns:r="http://schemas.openxmlformats.org/officeDocument/2006/relationships" r:embed="rId1"/>
        <a:stretch>
          <a:fillRect/>
        </a:stretch>
      </xdr:blipFill>
      <xdr:spPr>
        <a:xfrm>
          <a:off x="1608667" y="100199"/>
          <a:ext cx="1656291" cy="89045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Mapa%20de%20Riesgos%20UApA.xlsx" TargetMode="External"/><Relationship Id="rId2" Type="http://schemas.openxmlformats.org/officeDocument/2006/relationships/externalLinkPath" Target="file:///C:\Users\57320\Downloads\Mapa%20de%20Riesgos%20UApA.xlsx" TargetMode="External"/><Relationship Id="rId1" Type="http://schemas.openxmlformats.org/officeDocument/2006/relationships/externalLinkPath" Target="/Users/57320/Downloads/Mapa%20de%20Riesgos%20UApA.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20251128_Mapa%20de%20Riesgos%20UApA%20(&#218;ltimo%20archivo).xlsx" TargetMode="External"/><Relationship Id="rId2" Type="http://schemas.openxmlformats.org/officeDocument/2006/relationships/externalLinkPath" Target="file:///C:\Users\57320\Downloads\20251128_Mapa%20de%20Riesgos%20UApA%20(&#218;ltimo%20archivo).xlsx" TargetMode="External"/><Relationship Id="rId1" Type="http://schemas.openxmlformats.org/officeDocument/2006/relationships/externalLinkPath" Target="/Users/57320/Downloads/20251128_Mapa%20de%20Riesgos%20UApA%20(&#218;ltimo%20archiv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limentosparaaprender.sharepoint.com/Users/N&amp;V%20Consultoria%20SAS/Documents/UAPA/Riesgos/DES-FR-11%20Ficha%20integral%20del%20riesgo%20-%20Proceso%20Gesti&#243;n%20Administrativa.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2025/20251127_Documento%20-%20Mapa%20de%20Riesgos%20Institucionales%20UApA-VF.xlsx" TargetMode="External"/><Relationship Id="rId2" Type="http://schemas.openxmlformats.org/officeDocument/2006/relationships/externalLinkPath" Target="file:///C:\Users\57320\Documents\UAPA\RIESGOS\2025\20251127_Documento%20-%20Mapa%20de%20Riesgos%20Institucionales%20UApA-VF.xlsx" TargetMode="External"/><Relationship Id="rId1" Type="http://schemas.openxmlformats.org/officeDocument/2006/relationships/externalLinkPath" Target="/Users/57320/Documents/UAPA/RIESGOS/2025/20251127_Documento%20-%20Mapa%20de%20Riesgos%20Institucionales%20UApA-VF.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Mapa%20de%20Riesgos%20Institucionales%20UApA%202026%20-%20Agosto%2025.xlsx" TargetMode="External"/><Relationship Id="rId2" Type="http://schemas.openxmlformats.org/officeDocument/2006/relationships/externalLinkPath" Target="file:///C:\Users\57320\Documents\UAPA\RIESGOS\2026\Mapa%20de%20Riesgos%20Institucionales%20UApA%202026%20-%20Agosto%2025.xlsx" TargetMode="External"/><Relationship Id="rId1" Type="http://schemas.openxmlformats.org/officeDocument/2006/relationships/externalLinkPath" Target="/Users/57320/Documents/UAPA/RIESGOS/2026/Mapa%20de%20Riesgos%20Institucionales%20UApA%202026%20-%20Agosto%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Identificación y Análisis"/>
      <sheetName val="11 FORMULAS"/>
      <sheetName val="Valoración de Riesgos"/>
      <sheetName val="Nivel Riesgo Inherente"/>
      <sheetName val="Valoración de Controles"/>
      <sheetName val="Nivel Riesgo Residual"/>
      <sheetName val="Mapas de Calor"/>
      <sheetName val="Mapa de Riesgos"/>
      <sheetName val="Estado Riesgos"/>
      <sheetName val="Control de Cambios"/>
      <sheetName val="Mapa de Riesgos UApA"/>
    </sheetNames>
    <sheetDataSet>
      <sheetData sheetId="0"/>
      <sheetData sheetId="1"/>
      <sheetData sheetId="2"/>
      <sheetData sheetId="3">
        <row r="8">
          <cell r="G8">
            <v>0.4</v>
          </cell>
          <cell r="Z8" t="str">
            <v>Menor a 10 SMLMV</v>
          </cell>
          <cell r="AA8" t="str">
            <v>El riesgo afecta la imagen de algún área de la organización.</v>
          </cell>
        </row>
        <row r="9">
          <cell r="Z9" t="str">
            <v>Entre 10 y 50 SMLMV</v>
          </cell>
          <cell r="AA9" t="str">
            <v>El riesgo afecta la imagen de la entidad internamente, de conocimiento general nivel interno, de junta directiva y accionistas y/o de proveedores.</v>
          </cell>
        </row>
        <row r="10">
          <cell r="Z10" t="str">
            <v>Entre 50 y 100 SMLMV</v>
          </cell>
          <cell r="AA10" t="str">
            <v>El riesgo afecta la imagen de la entidad con algunos usuarios de relevancia frente al logro de los objetivos.</v>
          </cell>
        </row>
        <row r="11">
          <cell r="Z11" t="str">
            <v>Entre 100 y 500 SMLMV</v>
          </cell>
          <cell r="AA11" t="str">
            <v>El riesgo afecta la imagen de la entidad con efecto publicitario sostenido a nivel de sector administrativo, nivel departamental o municipal.</v>
          </cell>
        </row>
        <row r="12">
          <cell r="Z12" t="str">
            <v>Mayor a 500 SMLMV</v>
          </cell>
          <cell r="AA12" t="str">
            <v>El riesgo afecta la imagen de la entidad a nivel nacional, con efecto publicitario sostenido a nivel país</v>
          </cell>
        </row>
        <row r="13">
          <cell r="Z13" t="str">
            <v>N/A</v>
          </cell>
          <cell r="AA13" t="str">
            <v>N/A</v>
          </cell>
        </row>
      </sheetData>
      <sheetData sheetId="4">
        <row r="8">
          <cell r="E8" t="str">
            <v>Baja</v>
          </cell>
        </row>
      </sheetData>
      <sheetData sheetId="5">
        <row r="12">
          <cell r="V12">
            <v>0.24</v>
          </cell>
        </row>
      </sheetData>
      <sheetData sheetId="6">
        <row r="4">
          <cell r="D4">
            <v>0.24</v>
          </cell>
        </row>
      </sheetData>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Identificación y Análisis"/>
      <sheetName val="11 FORMULAS"/>
      <sheetName val="Valoración de Riesgos"/>
      <sheetName val="Nivel Riesgo Inherente"/>
      <sheetName val="Valoración de Controles"/>
      <sheetName val="Nivel Riesgo Residual"/>
      <sheetName val="Mapas de Calor"/>
      <sheetName val="Mapa de Riesgos"/>
      <sheetName val="Mapa de Riesgos Consolidado"/>
      <sheetName val="Estado Riesgos"/>
      <sheetName val="Control de Cambios"/>
      <sheetName val="20251128_Mapa de Riesgos UApA ("/>
    </sheetNames>
    <sheetDataSet>
      <sheetData sheetId="0"/>
      <sheetData sheetId="1"/>
      <sheetData sheetId="2"/>
      <sheetData sheetId="3">
        <row r="8">
          <cell r="Z8" t="str">
            <v>Menor a 10 SMLMV</v>
          </cell>
          <cell r="AA8" t="str">
            <v>El riesgo afecta la imagen de algún área de la organización.</v>
          </cell>
        </row>
        <row r="9">
          <cell r="Z9" t="str">
            <v>Entre 10 y 50 SMLMV</v>
          </cell>
          <cell r="AA9" t="str">
            <v>El riesgo afecta la imagen de la entidad internamente, de conocimiento general nivel interno, de junta directiva y accionistas y/o de proveedores.</v>
          </cell>
        </row>
        <row r="10">
          <cell r="Z10" t="str">
            <v>Entre 50 y 100 SMLMV</v>
          </cell>
          <cell r="AA10" t="str">
            <v>El riesgo afecta la imagen de la entidad con algunos usuarios de relevancia frente al logro de los objetivos.</v>
          </cell>
        </row>
        <row r="11">
          <cell r="Z11" t="str">
            <v>Entre 100 y 500 SMLMV</v>
          </cell>
          <cell r="AA11" t="str">
            <v>El riesgo afecta la imagen de la entidad con efecto publicitario sostenido a nivel de sector administrativo, nivel departamental o municipal.</v>
          </cell>
        </row>
        <row r="12">
          <cell r="Z12" t="str">
            <v>Mayor a 500 SMLMV</v>
          </cell>
          <cell r="AA12" t="str">
            <v>El riesgo afecta la imagen de la entidad a nivel nacional, con efecto publicitario sostenido a nivel país</v>
          </cell>
        </row>
        <row r="13">
          <cell r="Z13" t="str">
            <v>N/A</v>
          </cell>
          <cell r="AA13" t="str">
            <v>N/A</v>
          </cell>
        </row>
      </sheetData>
      <sheetData sheetId="4"/>
      <sheetData sheetId="5"/>
      <sheetData sheetId="6"/>
      <sheetData sheetId="7"/>
      <sheetData sheetId="8"/>
      <sheetData sheetId="9"/>
      <sheetData sheetId="10"/>
      <sheetData sheetId="1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Hoja2"/>
      <sheetName val="ACTA DE CIERRE"/>
      <sheetName val="Contexto Estrat. Ins"/>
      <sheetName val="Contexto proceso"/>
      <sheetName val="DOFA"/>
      <sheetName val="Priorización escenarios "/>
      <sheetName val="Controles Seguridad Digital"/>
      <sheetName val="Ficha1"/>
      <sheetName val="Hoja1"/>
      <sheetName val="Mapa del Proceso"/>
      <sheetName val="Impacto"/>
      <sheetName val="Imp_oportunidad"/>
      <sheetName val="Factibilidad"/>
      <sheetName val="Frecuencia"/>
      <sheetName val="Frecuencia Riesgos"/>
      <sheetName val="Enc_Imp_Corrupción"/>
      <sheetName val="Inventario de Activos"/>
      <sheetName val="Inventario controles "/>
      <sheetName val="Datos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pa de Riesgos"/>
      <sheetName val="Hoja2"/>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pa de Riesgos Consolidado"/>
      <sheetName val="Mapa de Calor Riesgo Inherente"/>
      <sheetName val="Mapa de Calor Riesgo Residual"/>
      <sheetName val="Hoja2"/>
    </sheetNames>
    <sheetDataSet>
      <sheetData sheetId="0"/>
      <sheetData sheetId="1">
        <row r="5">
          <cell r="B5" t="str">
            <v>PROCESO</v>
          </cell>
          <cell r="C5" t="str">
            <v>RIESGO</v>
          </cell>
          <cell r="E5" t="str">
            <v>CALIFICACIÓN RIESGO INHERENTE</v>
          </cell>
          <cell r="I5" t="str">
            <v>MAPA DE CALOR RIESGO INHERENTE</v>
          </cell>
        </row>
        <row r="6">
          <cell r="K6" t="str">
            <v>Impacto</v>
          </cell>
        </row>
        <row r="7">
          <cell r="C7" t="str">
            <v>No. DEL RIESGO</v>
          </cell>
          <cell r="D7" t="str">
            <v>DESCRIPCIÓN DEL RIESGO</v>
          </cell>
          <cell r="E7" t="str">
            <v>PROBABILIDAD</v>
          </cell>
          <cell r="F7" t="str">
            <v>IMPACTO</v>
          </cell>
          <cell r="G7" t="str">
            <v>SEVERIDAD (NIVEL DE RIESGO)</v>
          </cell>
          <cell r="K7" t="str">
            <v>Leve</v>
          </cell>
          <cell r="L7" t="str">
            <v>Menor</v>
          </cell>
          <cell r="M7" t="str">
            <v>Moderado</v>
          </cell>
          <cell r="N7" t="str">
            <v>Mayor</v>
          </cell>
          <cell r="O7" t="str">
            <v>Catastrófico</v>
          </cell>
        </row>
        <row r="8">
          <cell r="B8" t="str">
            <v>CES Comunicación estratégica</v>
          </cell>
          <cell r="C8" t="str">
            <v>CES-01</v>
          </cell>
          <cell r="D8" t="str">
            <v xml:space="preserve">Posibilidad de afectación reputacional por falta de claridad, precisión y transparencia en la información publicada debido a inexistencia de política de comunicaciones </v>
          </cell>
          <cell r="E8" t="str">
            <v>Baja</v>
          </cell>
          <cell r="F8" t="str">
            <v>Moderado</v>
          </cell>
          <cell r="G8" t="str">
            <v>Moderado</v>
          </cell>
          <cell r="I8" t="str">
            <v>Probabilidad</v>
          </cell>
          <cell r="J8" t="str">
            <v>Muy Alta</v>
          </cell>
          <cell r="K8" t="str">
            <v/>
          </cell>
          <cell r="L8" t="str">
            <v/>
          </cell>
          <cell r="M8" t="str">
            <v>GDO - 01</v>
          </cell>
          <cell r="N8" t="str">
            <v/>
          </cell>
          <cell r="O8" t="str">
            <v/>
          </cell>
        </row>
        <row r="9">
          <cell r="B9" t="str">
            <v>CES Comunicación estratégica</v>
          </cell>
          <cell r="C9" t="str">
            <v>CES-02</v>
          </cell>
          <cell r="D9" t="str">
            <v>Posibilidad de afectación reputacional y económica por solicitudes incompletas, imprecisas y en destiempo debido a falta de planeación por parte de las dependencias en la proyección de actividades de comunicaciones para la vigencia</v>
          </cell>
          <cell r="E9" t="str">
            <v>Muy Baja</v>
          </cell>
          <cell r="F9" t="str">
            <v>Catastrófico</v>
          </cell>
          <cell r="G9" t="str">
            <v>Extremo</v>
          </cell>
          <cell r="J9" t="str">
            <v>Alta</v>
          </cell>
          <cell r="K9" t="str">
            <v/>
          </cell>
          <cell r="L9" t="str">
            <v/>
          </cell>
          <cell r="M9" t="str">
            <v>GFI - 02</v>
          </cell>
          <cell r="N9" t="str">
            <v/>
          </cell>
          <cell r="O9" t="str">
            <v>CES-03, CES -04, REC-01, MIS-01</v>
          </cell>
        </row>
        <row r="10">
          <cell r="B10" t="str">
            <v>CES Comunicación estratégica</v>
          </cell>
          <cell r="C10" t="str">
            <v>CES-03</v>
          </cell>
          <cell r="D10" t="str">
            <v xml:space="preserve">Posibilidad de afectación reputacional por desarticulación entre entidad cabeza de sector y la Unidad debido a falta de comunicación efectiva </v>
          </cell>
          <cell r="E10" t="str">
            <v>Alta</v>
          </cell>
          <cell r="F10" t="str">
            <v>Catastrófico</v>
          </cell>
          <cell r="G10" t="str">
            <v>Extremo</v>
          </cell>
          <cell r="J10" t="str">
            <v>Media</v>
          </cell>
          <cell r="K10" t="str">
            <v/>
          </cell>
          <cell r="L10" t="str">
            <v>GCA - 01, GFI - 03</v>
          </cell>
          <cell r="M10" t="str">
            <v>GAD - 02, GCA - 02, GJD-02, GJD-03, EMC - 03</v>
          </cell>
          <cell r="N10" t="str">
            <v>DES -02, GAD - 05, EMC - 01</v>
          </cell>
          <cell r="O10" t="str">
            <v>GIT- 04, MIS-02, GCA - 03, GDO - 02, GTH-05, GTH-06</v>
          </cell>
        </row>
        <row r="11">
          <cell r="B11" t="str">
            <v>Comunicación Estratégica</v>
          </cell>
          <cell r="C11" t="str">
            <v>CES -04</v>
          </cell>
          <cell r="D11" t="str">
            <v>Posibilidad de afectación a grupos de valor por intereses particulares en las comunicaciones del PAE por parte de otros actores con desconocimiento de los lineamientos normativos y técnicos para la operación del programa</v>
          </cell>
          <cell r="E11" t="str">
            <v>Alta</v>
          </cell>
          <cell r="F11" t="str">
            <v>Catastrófico</v>
          </cell>
          <cell r="G11" t="str">
            <v>Extremo</v>
          </cell>
          <cell r="J11" t="str">
            <v>Baja</v>
          </cell>
          <cell r="K11" t="str">
            <v/>
          </cell>
          <cell r="L11" t="str">
            <v>GTH-02, GTH-04</v>
          </cell>
          <cell r="M11" t="str">
            <v>CES-01, DES -01, GDO - 03, GFI - 04, GTH-03, MTS-02</v>
          </cell>
          <cell r="N11" t="str">
            <v>GAD - 01, GAD - 03, MTS-01</v>
          </cell>
          <cell r="O11" t="str">
            <v>REC-02, REC-03, GIT- 01, GJD-01</v>
          </cell>
        </row>
        <row r="12">
          <cell r="B12" t="str">
            <v xml:space="preserve"> Direccionamiento Estratégico</v>
          </cell>
          <cell r="C12" t="str">
            <v>DES -01</v>
          </cell>
          <cell r="D12" t="str">
            <v>Posibilidad de afectación reputacional por el incumplimiento de los objetivos y metas institucionales debido a la implementación de lineamientos estratégicos internos desarticulados con la operación</v>
          </cell>
          <cell r="E12" t="str">
            <v>Baja</v>
          </cell>
          <cell r="F12" t="str">
            <v>Moderado</v>
          </cell>
          <cell r="G12" t="str">
            <v>Moderado</v>
          </cell>
          <cell r="J12" t="str">
            <v>Muy Baja</v>
          </cell>
          <cell r="K12" t="str">
            <v/>
          </cell>
          <cell r="L12" t="str">
            <v/>
          </cell>
          <cell r="M12" t="str">
            <v>DES -03, GFI - 01, GFI - 05</v>
          </cell>
          <cell r="N12" t="str">
            <v>GAD - 04, GTH-01</v>
          </cell>
          <cell r="O12" t="str">
            <v>CES-02, GIT- 02, GIT- 03, MIS-03</v>
          </cell>
        </row>
        <row r="13">
          <cell r="B13" t="str">
            <v xml:space="preserve"> Direccionamiento Estratégico</v>
          </cell>
          <cell r="C13" t="str">
            <v>DES -02</v>
          </cell>
          <cell r="D13" t="str">
            <v>Posibilidad de afectación reputacional por bajo indice de desempeño institucional debido a la inadecuada e insuficiente implementación de los lineamientos definidos en el MIPG y los sistemas de gestión complementarios</v>
          </cell>
          <cell r="E13" t="str">
            <v>Media</v>
          </cell>
          <cell r="F13" t="str">
            <v>Mayor</v>
          </cell>
          <cell r="G13" t="str">
            <v>Alto</v>
          </cell>
        </row>
        <row r="14">
          <cell r="B14" t="str">
            <v xml:space="preserve"> Direccionamiento Estratégico</v>
          </cell>
          <cell r="C14" t="str">
            <v>DES -03</v>
          </cell>
          <cell r="D14" t="str">
            <v>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v>
          </cell>
          <cell r="E14" t="str">
            <v>Muy Baja</v>
          </cell>
          <cell r="F14" t="str">
            <v>Moderado</v>
          </cell>
          <cell r="G14" t="str">
            <v>Moderado</v>
          </cell>
        </row>
        <row r="15">
          <cell r="B15" t="str">
            <v>Relación Estado - Ciudadano </v>
          </cell>
          <cell r="C15" t="str">
            <v>REC-01</v>
          </cell>
          <cell r="D15" t="str">
            <v>Posibilidad de afectación reputacional por sanciones de entes de control debido a incumplimiento de los términos de ley para la gestión de solicitudes</v>
          </cell>
          <cell r="E15" t="str">
            <v>Alta</v>
          </cell>
          <cell r="F15" t="str">
            <v>Catastrófico</v>
          </cell>
          <cell r="G15" t="str">
            <v>Extremo</v>
          </cell>
        </row>
        <row r="16">
          <cell r="B16" t="str">
            <v>Relación Estado - Ciudadano </v>
          </cell>
          <cell r="C16" t="str">
            <v>REC-02</v>
          </cell>
          <cell r="D16" t="str">
            <v>Posibilidad de afectación reputacional por la desarticulación interna en la gestión de grupos de valor e interés debido a ausencia y/o desactualización de lineamientos internos</v>
          </cell>
          <cell r="E16" t="str">
            <v>Baja</v>
          </cell>
          <cell r="F16" t="str">
            <v>Catastrófico</v>
          </cell>
          <cell r="G16" t="str">
            <v>Extremo</v>
          </cell>
        </row>
        <row r="17">
          <cell r="B17" t="str">
            <v>Relación Estado - Ciudadano </v>
          </cell>
          <cell r="C17" t="str">
            <v>REC-03</v>
          </cell>
          <cell r="D17" t="str">
            <v xml:space="preserve">Posibilidad de recibir o solicitar cualquier dádiva o beneficio a nombre propio o de terceros con el fin de priorizar la respuestas a solicitudes </v>
          </cell>
          <cell r="E17" t="str">
            <v>Baja</v>
          </cell>
          <cell r="F17" t="str">
            <v>Catastrófico</v>
          </cell>
          <cell r="G17" t="str">
            <v>Extremo</v>
          </cell>
        </row>
        <row r="18">
          <cell r="B18" t="str">
            <v>Gestión de Información y Tecnología</v>
          </cell>
          <cell r="C18" t="str">
            <v>GIT- 01</v>
          </cell>
          <cell r="D18" t="str">
            <v>Posibilidad de desvío de recursos físicos o económicos por identificación errónea de las necesidades que dan cumplimiento al objetivo del PROMISE para el favorecimiento propio o de un tercero</v>
          </cell>
          <cell r="E18" t="str">
            <v>Baja</v>
          </cell>
          <cell r="F18" t="str">
            <v>Catastrófico</v>
          </cell>
          <cell r="G18" t="str">
            <v>Extremo</v>
          </cell>
        </row>
        <row r="19">
          <cell r="B19" t="str">
            <v>Gestión de Información y Tecnología</v>
          </cell>
          <cell r="C19" t="str">
            <v>GIT- 02</v>
          </cell>
          <cell r="D19" t="str">
            <v>Posibilidad de afectación económica y reputacional  por debilidades en la formulación del PETI  debido a desconocimiento de las necesidades de la información de la entidad y grupos de valor</v>
          </cell>
          <cell r="E19" t="str">
            <v>Muy Baja</v>
          </cell>
          <cell r="F19" t="str">
            <v>Catastrófico</v>
          </cell>
          <cell r="G19" t="str">
            <v>Extremo</v>
          </cell>
        </row>
        <row r="20">
          <cell r="B20" t="str">
            <v>Gestión de Información y Tecnología</v>
          </cell>
          <cell r="C20" t="str">
            <v>GIT- 03</v>
          </cell>
          <cell r="D20" t="str">
            <v>Posibilidad de afectación económica y reputacional  por falta de declaratoria de los derechos de propiedad intelectual  falta de lineamientos internos para efectuar registros de los desarrollos propios</v>
          </cell>
          <cell r="E20" t="str">
            <v>Muy Baja</v>
          </cell>
          <cell r="F20" t="str">
            <v>Catastrófico</v>
          </cell>
          <cell r="G20" t="str">
            <v>Extremo</v>
          </cell>
        </row>
        <row r="21">
          <cell r="B21" t="str">
            <v>Gestión de Información y Tecnología</v>
          </cell>
          <cell r="C21" t="str">
            <v>GIT- 04</v>
          </cell>
          <cell r="D21" t="str">
            <v xml:space="preserve">Posibilidad  de perdida reputacional y económica por falta de calidad del dato  debido a descentralización de la información   </v>
          </cell>
          <cell r="E21" t="str">
            <v>Media</v>
          </cell>
          <cell r="F21" t="str">
            <v>Catastrófico</v>
          </cell>
          <cell r="G21" t="str">
            <v>Extremo</v>
          </cell>
        </row>
        <row r="22">
          <cell r="B22" t="str">
            <v>Misionales</v>
          </cell>
          <cell r="C22" t="str">
            <v>MIS-01</v>
          </cell>
          <cell r="D22" t="str">
            <v>Posibilidad de afectación reputacional  por imprecisiones técnicas y normativas de las ETC en la implementación de lineamientos técnicos y administrativos debido a debilidades en la definición, seguimiento y evaluación del plan de trabajo para el acompañamiento en la implementación de lineamientos que operativizan el programa de alimentación escolar</v>
          </cell>
          <cell r="E22" t="str">
            <v>Alta</v>
          </cell>
          <cell r="F22" t="str">
            <v>Catastrófico</v>
          </cell>
          <cell r="G22" t="str">
            <v>Extremo</v>
          </cell>
        </row>
        <row r="23">
          <cell r="B23" t="str">
            <v>Misionales</v>
          </cell>
          <cell r="C23" t="str">
            <v>MIS-02</v>
          </cell>
          <cell r="D23" t="str">
            <v>Posibilidad de afectación reputacional  y económica por inconsistencias en los criterios de asignación de recursos destinados a cofinanciar la operación del Programa de Alimentación Escolar debido a inexactitud de la información generada por las fuentes oficiales</v>
          </cell>
          <cell r="E23" t="str">
            <v>Media</v>
          </cell>
          <cell r="F23" t="str">
            <v>Catastrófico</v>
          </cell>
          <cell r="G23" t="str">
            <v>Extremo</v>
          </cell>
        </row>
        <row r="24">
          <cell r="B24" t="str">
            <v>Misionales</v>
          </cell>
          <cell r="C24" t="str">
            <v>MIS-03</v>
          </cell>
          <cell r="D24" t="str">
            <v>Posibilidad de afectación reputacional por debilidades en la medición de resultados de las ETC y de las ETC no certificadas debido a la falta de definición y/o aplicación de la metodología para evaluar la implementación del Programa de Alimentación Escolar</v>
          </cell>
          <cell r="E24" t="str">
            <v>Muy Baja</v>
          </cell>
          <cell r="F24" t="str">
            <v>Catastrófico</v>
          </cell>
          <cell r="G24" t="str">
            <v>Extremo</v>
          </cell>
        </row>
        <row r="25">
          <cell r="B25" t="str">
            <v>Gestión Administrativa</v>
          </cell>
          <cell r="C25" t="str">
            <v>GAD - 01</v>
          </cell>
          <cell r="D25" t="str">
            <v xml:space="preserve">Posibilidad de afectación económica por hallazgos y/o sanciones de entes de control debido al incumplimiento normativo en el desarrollo de actividades administrativas </v>
          </cell>
          <cell r="E25" t="str">
            <v>Baja</v>
          </cell>
          <cell r="F25" t="str">
            <v>Mayor</v>
          </cell>
          <cell r="G25" t="str">
            <v>Alto</v>
          </cell>
        </row>
        <row r="26">
          <cell r="B26" t="str">
            <v>Gestión Administrativa</v>
          </cell>
          <cell r="C26" t="str">
            <v>GAD - 02</v>
          </cell>
          <cell r="D26" t="str">
            <v>Posibilidad de afectación económica y reputacional por cultura organizacional basada en extemporaneidad y retrasos debido a la falta de planeación por parte de las áreas que requieren trámites relacionados con comisiones y/o desplazamientos</v>
          </cell>
          <cell r="E26" t="str">
            <v>Media</v>
          </cell>
          <cell r="F26" t="str">
            <v>Moderado</v>
          </cell>
          <cell r="G26" t="str">
            <v>Moderado</v>
          </cell>
        </row>
        <row r="27">
          <cell r="B27" t="str">
            <v>Gestión Administrativa</v>
          </cell>
          <cell r="C27" t="str">
            <v>GAD - 03</v>
          </cell>
          <cell r="D27" t="str">
            <v>Posibilidad de pérdida de activos de la Unidad por elaboración de registro manual del inventario debido a falta de un sistema de información para la gestión de bienes</v>
          </cell>
          <cell r="E27" t="str">
            <v>Baja</v>
          </cell>
          <cell r="F27" t="str">
            <v>Mayor</v>
          </cell>
          <cell r="G27" t="str">
            <v>Alto</v>
          </cell>
        </row>
        <row r="28">
          <cell r="B28" t="str">
            <v>Gestión Administrativa</v>
          </cell>
          <cell r="C28" t="str">
            <v>GAD - 04</v>
          </cell>
          <cell r="D28" t="str">
            <v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v>
          </cell>
          <cell r="E28" t="str">
            <v>Muy Baja</v>
          </cell>
          <cell r="F28" t="str">
            <v>Mayor</v>
          </cell>
          <cell r="G28" t="str">
            <v>Alto</v>
          </cell>
        </row>
        <row r="29">
          <cell r="B29" t="str">
            <v>Gestión Administrativa</v>
          </cell>
          <cell r="C29" t="str">
            <v>GAD - 05</v>
          </cell>
          <cell r="D29" t="str">
            <v xml:space="preserve">Posibilidad de afectación económica por generación de cobros de intereses o servicios de reconexión debido a la falta de ajuste de lineamientos internos frente a las situaciones detectadas en el pago de servicios públicos de la unidad </v>
          </cell>
          <cell r="E29" t="str">
            <v>Media</v>
          </cell>
          <cell r="F29" t="str">
            <v>Mayor</v>
          </cell>
          <cell r="G29" t="str">
            <v>Alto</v>
          </cell>
        </row>
        <row r="30">
          <cell r="B30" t="str">
            <v>Gestión Contractual y adquisiciones</v>
          </cell>
          <cell r="C30" t="str">
            <v>GCA - 01</v>
          </cell>
          <cell r="D30" t="str">
            <v>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v>
          </cell>
          <cell r="E30" t="str">
            <v>Media</v>
          </cell>
          <cell r="F30" t="str">
            <v>Menor</v>
          </cell>
          <cell r="G30" t="str">
            <v>Moderado</v>
          </cell>
        </row>
        <row r="31">
          <cell r="B31" t="str">
            <v>Gestión Contractual y adquisiciones</v>
          </cell>
          <cell r="C31" t="str">
            <v>GCA - 02</v>
          </cell>
          <cell r="D31" t="str">
            <v>Inoportunidad en la contratación de los bienes y servicios requeridos por la unidad por inconsistencia en las decisiones de la alta dirección debido a la falta de planeación en la gestión institucional y contractual por parte de las dependencias</v>
          </cell>
          <cell r="E31" t="str">
            <v>Media</v>
          </cell>
          <cell r="F31" t="str">
            <v>Moderado</v>
          </cell>
          <cell r="G31" t="str">
            <v>Moderado</v>
          </cell>
        </row>
        <row r="32">
          <cell r="B32" t="str">
            <v>Gestión Contractual y adquisiciones</v>
          </cell>
          <cell r="C32" t="str">
            <v>GCA - 03</v>
          </cell>
          <cell r="D32" t="str">
            <v xml:space="preserve">Posibilidad de recibir o solicitar cualquier dádiva o beneficio por adjudicar o celebrar un contrato con el fin de obtener un beneficio propio o de un tercero </v>
          </cell>
          <cell r="E32" t="str">
            <v>Media</v>
          </cell>
          <cell r="F32" t="str">
            <v>Catastrófico</v>
          </cell>
          <cell r="G32" t="str">
            <v>Extremo</v>
          </cell>
        </row>
        <row r="33">
          <cell r="B33" t="str">
            <v xml:space="preserve"> Gestión Documental </v>
          </cell>
          <cell r="C33" t="str">
            <v>GDO - 01</v>
          </cell>
          <cell r="D33" t="str">
            <v>Posibilidad de afectación reputacional y económica por sanciones de entes de control debido a incumplimientos de los lineamientos de la función archivística establecidos en la normatividad vigente</v>
          </cell>
          <cell r="E33" t="str">
            <v>Muy Alta</v>
          </cell>
          <cell r="F33" t="str">
            <v>Moderado</v>
          </cell>
          <cell r="G33" t="str">
            <v>Alto</v>
          </cell>
        </row>
        <row r="34">
          <cell r="B34" t="str">
            <v xml:space="preserve"> Gestión Documental </v>
          </cell>
          <cell r="C34" t="str">
            <v>GDO - 02</v>
          </cell>
          <cell r="D34" t="str">
            <v>Posibilidad de afectación en la toma de decisiones por falta de trazabilidad de la gestión institucional debido a la ausencia de un sistema de gestión documental acorde con las necesidades de la entidad</v>
          </cell>
          <cell r="E34" t="str">
            <v>Media</v>
          </cell>
          <cell r="F34" t="str">
            <v>Catastrófico</v>
          </cell>
          <cell r="G34" t="str">
            <v>Extremo</v>
          </cell>
        </row>
        <row r="35">
          <cell r="B35" t="str">
            <v xml:space="preserve"> Gestión Documental </v>
          </cell>
          <cell r="C35" t="str">
            <v>GDO - 03</v>
          </cell>
          <cell r="D35" t="str">
            <v>Pérdida o vulnerabilidad de la información por instrumentos archivísticos desactualizados debido a la falta de seguimiento periodico al plan institucional de archivos PINAR</v>
          </cell>
          <cell r="E35" t="str">
            <v>Baja</v>
          </cell>
          <cell r="F35" t="str">
            <v>Moderado</v>
          </cell>
          <cell r="G35" t="str">
            <v>Moderado</v>
          </cell>
        </row>
        <row r="36">
          <cell r="B36" t="str">
            <v>Gestión Financiera</v>
          </cell>
          <cell r="C36" t="str">
            <v>GFI - 01</v>
          </cell>
          <cell r="D36" t="str">
            <v>Posibilidad de daño fiscal por multas o sanciones debido a cálculo o presentación inexacta y/o inoportuna de la información exógena</v>
          </cell>
          <cell r="E36" t="str">
            <v>Muy Baja</v>
          </cell>
          <cell r="F36" t="str">
            <v>Moderado</v>
          </cell>
          <cell r="G36" t="str">
            <v>Moderado</v>
          </cell>
        </row>
        <row r="37">
          <cell r="B37" t="str">
            <v>Gestión Financiera</v>
          </cell>
          <cell r="C37" t="str">
            <v>GFI - 02</v>
          </cell>
          <cell r="D37" t="str">
            <v>Afectación operacional por error en el registro de información en aplicativo SIIF NACIÓN debido a debilidad en la aplicación y documentación de puntos de control</v>
          </cell>
          <cell r="E37" t="str">
            <v>Alta</v>
          </cell>
          <cell r="F37" t="str">
            <v>Moderado</v>
          </cell>
          <cell r="G37" t="str">
            <v>Alto</v>
          </cell>
        </row>
        <row r="38">
          <cell r="B38" t="str">
            <v>Gestión Financiera</v>
          </cell>
          <cell r="C38" t="str">
            <v>GFI - 03</v>
          </cell>
          <cell r="D38" t="str">
            <v>Afectación contable por información errónea de hechos económicos remitidos por las áreas generadoras debido a la falta de apropiación de lineamientos internos definidos</v>
          </cell>
          <cell r="E38" t="str">
            <v>Media</v>
          </cell>
          <cell r="F38" t="str">
            <v>Menor</v>
          </cell>
          <cell r="G38" t="str">
            <v>Moderado</v>
          </cell>
        </row>
        <row r="39">
          <cell r="B39" t="str">
            <v>Gestión Financiera</v>
          </cell>
          <cell r="C39" t="str">
            <v>GFI - 04</v>
          </cell>
          <cell r="D39" t="str">
            <v>Afectación económica por no giro o pago de recursos financieros programados debido a debilidades en la planeación del Plan Anual Mensualizado de Caja - PAC por parte de los ordenadores del gasto</v>
          </cell>
          <cell r="E39" t="str">
            <v>Baja</v>
          </cell>
          <cell r="F39" t="str">
            <v>Moderado</v>
          </cell>
          <cell r="G39" t="str">
            <v>Moderado</v>
          </cell>
        </row>
        <row r="40">
          <cell r="B40" t="str">
            <v>Gestión Financiera</v>
          </cell>
          <cell r="C40" t="str">
            <v>GFI - 05</v>
          </cell>
          <cell r="D40" t="str">
            <v>Posibilidad de afectación reputacional  por incumplimiento de lineamientos normativos debido a falta de publicación del plan interno de austeridad y su contenido mínimo</v>
          </cell>
          <cell r="E40" t="str">
            <v>Muy Baja</v>
          </cell>
          <cell r="F40" t="str">
            <v>Moderado</v>
          </cell>
          <cell r="G40" t="str">
            <v>Moderado</v>
          </cell>
        </row>
        <row r="41">
          <cell r="B41" t="str">
            <v>Gestión Jurídica</v>
          </cell>
          <cell r="C41" t="str">
            <v>GJD-01</v>
          </cell>
          <cell r="D41" t="str">
            <v>Posibilidad de recibir o solicitar cualquier dádiva o beneficio a nombre propio o de terceros por ejercer una deficiente defensa judicial con el fin de beneficiar a un tercero</v>
          </cell>
          <cell r="E41" t="str">
            <v>Baja</v>
          </cell>
          <cell r="F41" t="str">
            <v>Catastrófico</v>
          </cell>
          <cell r="G41" t="str">
            <v>Extremo</v>
          </cell>
        </row>
        <row r="42">
          <cell r="B42" t="str">
            <v>Gestión Jurídica</v>
          </cell>
          <cell r="C42" t="str">
            <v>GJD-02</v>
          </cell>
          <cell r="D42" t="str">
            <v>Posibilidad de afectación reputacional por ineficacia en la gestión judicial debido a la falta de apropiación de la estrategia de la defensa jurídica</v>
          </cell>
          <cell r="E42" t="str">
            <v>Media</v>
          </cell>
          <cell r="F42" t="str">
            <v>Moderado</v>
          </cell>
          <cell r="G42" t="str">
            <v>Moderado</v>
          </cell>
        </row>
        <row r="43">
          <cell r="B43" t="str">
            <v>Gestión Jurídica</v>
          </cell>
          <cell r="C43" t="str">
            <v>GJD-03</v>
          </cell>
          <cell r="D43" t="str">
            <v>Posibilidad de afectación reputacional  por gestión indebida de respuestas a requerimientos judiciales y no judiciales, conceptos, cumplimiento a fallos judiciales, revisión de actos administrativos debido a falta de controles para el manejo de la información jurídica</v>
          </cell>
          <cell r="E43" t="str">
            <v>Media</v>
          </cell>
          <cell r="F43" t="str">
            <v>Moderado</v>
          </cell>
          <cell r="G43" t="str">
            <v>Moderado</v>
          </cell>
        </row>
        <row r="44">
          <cell r="B44" t="str">
            <v xml:space="preserve">Gestión Talento Humano </v>
          </cell>
          <cell r="C44" t="str">
            <v>GTH-01</v>
          </cell>
          <cell r="D44" t="str">
            <v>Posibilidad de afectación reputacional  y económica por omisión o extralimitación de funciones de los servidores públicos debido a la falta de aplicación de los procedimientos, manual de funciones y el código de integridad de la Unidad</v>
          </cell>
          <cell r="E44" t="str">
            <v>Muy Baja</v>
          </cell>
          <cell r="F44" t="str">
            <v>Mayor</v>
          </cell>
          <cell r="G44" t="str">
            <v>Alto</v>
          </cell>
        </row>
        <row r="45">
          <cell r="B45" t="str">
            <v xml:space="preserve">Gestión Talento Humano </v>
          </cell>
          <cell r="C45" t="str">
            <v>GTH-02</v>
          </cell>
          <cell r="D45" t="str">
            <v>Posibilidad de afectación económica por errores en la liquidación de la nómina debido a la falta de actualización de lineamientos internos para el reporte de novedades en la administración del talento humano</v>
          </cell>
          <cell r="E45" t="str">
            <v>Baja</v>
          </cell>
          <cell r="F45" t="str">
            <v>Menor</v>
          </cell>
          <cell r="G45" t="str">
            <v>Moderado</v>
          </cell>
        </row>
        <row r="46">
          <cell r="B46" t="str">
            <v xml:space="preserve">Gestión Talento Humano </v>
          </cell>
          <cell r="C46" t="str">
            <v>GTH-03</v>
          </cell>
          <cell r="D46" t="str">
            <v>Posibilidad de inhabilidad e incompatibilidad para desempeñar un empleo por falta de declaración de la información acreditada debido a conflictos de intereses</v>
          </cell>
          <cell r="E46" t="str">
            <v>Baja</v>
          </cell>
          <cell r="F46" t="str">
            <v>Moderado</v>
          </cell>
          <cell r="G46" t="str">
            <v>Moderado</v>
          </cell>
        </row>
        <row r="47">
          <cell r="B47" t="str">
            <v xml:space="preserve">Gestión Talento Humano </v>
          </cell>
          <cell r="C47" t="str">
            <v>GTH-04</v>
          </cell>
          <cell r="D47" t="str">
            <v>Perdida y/o vulneración de historias laborales por falta de lineamientos internos para consulta y acceso debido a ausencia de controles de seguridad y privacidad de la información</v>
          </cell>
          <cell r="E47" t="str">
            <v>Baja</v>
          </cell>
          <cell r="F47" t="str">
            <v>Menor</v>
          </cell>
          <cell r="G47" t="str">
            <v>Moderado</v>
          </cell>
        </row>
        <row r="48">
          <cell r="B48" t="str">
            <v xml:space="preserve">Gestión Talento Humano </v>
          </cell>
          <cell r="C48" t="str">
            <v>GTH-05</v>
          </cell>
          <cell r="D48" t="str">
            <v>Posibilidad de afectación reputacional por fuga de conocimiento debido a la falta de transferencia de conocimiento al interior de la unidad y debilidades en los lineamientos internos</v>
          </cell>
          <cell r="E48" t="str">
            <v>Media</v>
          </cell>
          <cell r="F48" t="str">
            <v>Catastrófico</v>
          </cell>
          <cell r="G48" t="str">
            <v>Extremo</v>
          </cell>
        </row>
        <row r="49">
          <cell r="B49" t="str">
            <v xml:space="preserve">Gestión Talento Humano </v>
          </cell>
          <cell r="C49" t="str">
            <v>GTH-06</v>
          </cell>
          <cell r="D49" t="str">
            <v>Posibilidad de afectación reputacional por incumplimiento en materia de SST debido a la falta de recursos (humano y financiero) suficientes para la implementación de nuevos lineamientos normativos y aplicación de mecanismos para el seguimiento, actualización y verificación</v>
          </cell>
          <cell r="E49" t="str">
            <v>Media</v>
          </cell>
          <cell r="F49" t="str">
            <v>Catastrófico</v>
          </cell>
          <cell r="G49" t="str">
            <v>Extremo</v>
          </cell>
        </row>
        <row r="50">
          <cell r="B50" t="str">
            <v>Mantenimiento y Soporte de Tecnología</v>
          </cell>
          <cell r="C50" t="str">
            <v>MTS-01</v>
          </cell>
          <cell r="D50" t="str">
            <v xml:space="preserve">Afectación en la operación por falta de recurso humano y herramientas para atender solicitudes debido a debilidades en la programación de los recursos </v>
          </cell>
          <cell r="E50" t="str">
            <v>Baja</v>
          </cell>
          <cell r="F50" t="str">
            <v>Mayor</v>
          </cell>
          <cell r="G50" t="str">
            <v>Alto</v>
          </cell>
        </row>
        <row r="51">
          <cell r="B51" t="str">
            <v>Mantenimiento y Soporte de Tecnología</v>
          </cell>
          <cell r="C51" t="str">
            <v>MTS-02</v>
          </cell>
          <cell r="D51" t="str">
            <v>Vencimiento de licencias de software por falta de seguimiento y control debido a desactualización de lineamientos internos para la gestión de los recursos</v>
          </cell>
          <cell r="E51" t="str">
            <v>Baja</v>
          </cell>
          <cell r="F51" t="str">
            <v>Moderado</v>
          </cell>
          <cell r="G51" t="str">
            <v>Moderado</v>
          </cell>
        </row>
        <row r="52">
          <cell r="B52" t="str">
            <v xml:space="preserve"> Evaluación Independiente y mejoramiento continuo</v>
          </cell>
          <cell r="C52" t="str">
            <v>EMC - 01</v>
          </cell>
          <cell r="D52" t="str">
            <v xml:space="preserve">Posibilidad de afectación reputacional por el incumplimiento en la ejecución del plan anual de auditoría, debido a que no se tiene en cuenta el surgimiento de situaciones o normas que hacen necesario el ajuste o modificación de las actividades definidas y priorizadas en la programación inicial, impactando la medición esperada del Sistema de Control Interno </v>
          </cell>
          <cell r="E52" t="str">
            <v>Media</v>
          </cell>
          <cell r="F52" t="str">
            <v>Mayor</v>
          </cell>
          <cell r="G52" t="str">
            <v>Alto</v>
          </cell>
        </row>
        <row r="54">
          <cell r="B54" t="str">
            <v xml:space="preserve"> Evaluación Independiente y mejoramiento continuo</v>
          </cell>
          <cell r="C54" t="str">
            <v>EMC - 03</v>
          </cell>
          <cell r="D54" t="str">
            <v>Posibilidad de afectación reputacional  por desarrollar o participar en actividades de coadministración y refrendaciones debido al desconocimiento de los lineamientos internos de auditoría</v>
          </cell>
          <cell r="E54" t="str">
            <v>Media</v>
          </cell>
          <cell r="F54" t="str">
            <v>Moderado</v>
          </cell>
          <cell r="G54" t="str">
            <v>Moderado</v>
          </cell>
        </row>
      </sheetData>
      <sheetData sheetId="2">
        <row r="5">
          <cell r="B5" t="str">
            <v>PROCESO</v>
          </cell>
          <cell r="C5" t="str">
            <v>RIESGO</v>
          </cell>
          <cell r="E5" t="str">
            <v>CALIFICACIÓN RIESGO RESIDUAL</v>
          </cell>
          <cell r="I5" t="str">
            <v>MAPA DE CALOR RIESGO RESIDUAL</v>
          </cell>
        </row>
        <row r="6">
          <cell r="K6" t="str">
            <v>Impacto</v>
          </cell>
        </row>
        <row r="7">
          <cell r="C7" t="str">
            <v>No. DEL RIESGO</v>
          </cell>
          <cell r="D7" t="str">
            <v>DESCRIPCIÓN DEL RIESGO</v>
          </cell>
          <cell r="E7" t="str">
            <v>PROBABILIDAD</v>
          </cell>
          <cell r="F7" t="str">
            <v>IMPACTO</v>
          </cell>
          <cell r="G7" t="str">
            <v>SEVERIDAD (NIVEL DE RIESGO)</v>
          </cell>
          <cell r="K7" t="str">
            <v>Leve</v>
          </cell>
          <cell r="L7" t="str">
            <v>Menor</v>
          </cell>
          <cell r="M7" t="str">
            <v>Moderado</v>
          </cell>
          <cell r="N7" t="str">
            <v>Mayor</v>
          </cell>
          <cell r="O7" t="str">
            <v>Catastrófico</v>
          </cell>
        </row>
        <row r="8">
          <cell r="B8" t="str">
            <v>CES Comunicación estratégica</v>
          </cell>
          <cell r="C8" t="str">
            <v>CES-01</v>
          </cell>
          <cell r="D8" t="str">
            <v xml:space="preserve">Posibilidad de afectación reputacional por falta de claridad, precisión y transparencia en la información publicada debido a inexistencia de política de comunicaciones </v>
          </cell>
          <cell r="E8" t="str">
            <v>Baja</v>
          </cell>
          <cell r="F8" t="str">
            <v>Moderado</v>
          </cell>
          <cell r="G8" t="str">
            <v>Moderado</v>
          </cell>
          <cell r="I8" t="str">
            <v>Probabilidad</v>
          </cell>
          <cell r="J8" t="str">
            <v>Muy Alta</v>
          </cell>
          <cell r="K8" t="str">
            <v/>
          </cell>
          <cell r="L8" t="str">
            <v/>
          </cell>
          <cell r="M8" t="str">
            <v/>
          </cell>
          <cell r="N8" t="str">
            <v/>
          </cell>
          <cell r="O8" t="str">
            <v/>
          </cell>
        </row>
        <row r="9">
          <cell r="B9" t="str">
            <v>CES Comunicación estratégica</v>
          </cell>
          <cell r="C9" t="str">
            <v>CES-02</v>
          </cell>
          <cell r="D9" t="str">
            <v>Posibilidad de afectación reputacional y económica por solicitudes incompletas, imprecisas y en destiempo debido a falta de planeación por parte de las dependencias en la proyección de actividades de comunicaciones para la vigencia</v>
          </cell>
          <cell r="E9" t="str">
            <v>Muy baja</v>
          </cell>
          <cell r="F9" t="str">
            <v>Catastrófico</v>
          </cell>
          <cell r="G9" t="str">
            <v>Extremo</v>
          </cell>
          <cell r="J9" t="str">
            <v>Alta</v>
          </cell>
          <cell r="K9" t="str">
            <v/>
          </cell>
          <cell r="L9" t="str">
            <v/>
          </cell>
          <cell r="M9" t="str">
            <v/>
          </cell>
          <cell r="N9" t="str">
            <v/>
          </cell>
          <cell r="O9" t="str">
            <v/>
          </cell>
        </row>
        <row r="10">
          <cell r="B10" t="str">
            <v>CES Comunicación estratégica</v>
          </cell>
          <cell r="C10" t="str">
            <v>CES-03</v>
          </cell>
          <cell r="D10" t="str">
            <v xml:space="preserve">Posibilidad de afectación reputacional por desarticulación entre entidad cabeza de sector y la Unidad debido a falta de comunicación efectiva </v>
          </cell>
          <cell r="E10" t="str">
            <v>Media</v>
          </cell>
          <cell r="F10" t="str">
            <v>Catastrófico</v>
          </cell>
          <cell r="G10" t="str">
            <v>Extremo</v>
          </cell>
          <cell r="J10" t="str">
            <v>Media</v>
          </cell>
          <cell r="K10" t="str">
            <v/>
          </cell>
          <cell r="L10" t="str">
            <v/>
          </cell>
          <cell r="M10" t="str">
            <v>GDO - 01, GFI - 02</v>
          </cell>
          <cell r="N10" t="str">
            <v>GAD - 05</v>
          </cell>
          <cell r="O10" t="str">
            <v>CES-03, CES -04, REC-01, MIS-01, GDO - 02</v>
          </cell>
        </row>
        <row r="11">
          <cell r="B11" t="str">
            <v>Comunicación Estratégica</v>
          </cell>
          <cell r="C11" t="str">
            <v>CES -04</v>
          </cell>
          <cell r="D11" t="str">
            <v>Posibilidad de afectación a grupos de valor por intereses particulares en las comunicaciones del PAE por parte de otros actores con desconocimiento de los lineamientos normativos y técnicos para la operación del programa</v>
          </cell>
          <cell r="E11" t="str">
            <v>Media</v>
          </cell>
          <cell r="F11" t="str">
            <v>Catastrófico</v>
          </cell>
          <cell r="G11" t="str">
            <v>Extremo</v>
          </cell>
          <cell r="J11" t="str">
            <v>Baja</v>
          </cell>
          <cell r="K11" t="str">
            <v/>
          </cell>
          <cell r="L11" t="str">
            <v>GCA - 01, GFI - 03, GTH-02, GTH-04</v>
          </cell>
          <cell r="M11" t="str">
            <v>CES-01, DES -01, GAD - 02, GCA - 02, GDO - 03, GFI - 04, GJD-02, GJD-03, GTH-03, MTS-02, EMC - 03</v>
          </cell>
          <cell r="N11" t="str">
            <v>DES -02, GAD - 01, GAD - 03, MTS-01, EMC - 01</v>
          </cell>
          <cell r="O11" t="str">
            <v>REC-02, REC-03, GIT- 01, GIT- 04, MIS-02, GCA - 03, GJD-01, GTH-05, GTH-06</v>
          </cell>
        </row>
        <row r="12">
          <cell r="B12" t="str">
            <v xml:space="preserve"> Direccionamiento Estratégico</v>
          </cell>
          <cell r="C12" t="str">
            <v>DES -01</v>
          </cell>
          <cell r="D12" t="str">
            <v>Posibilidad de afectación reputacional por el incumplimiento de los objetivos y metas institucionales debido a la implementación de lineamientos estratégicos internos desarticulados con la operación</v>
          </cell>
          <cell r="E12" t="str">
            <v>Baja</v>
          </cell>
          <cell r="F12" t="str">
            <v>Moderado</v>
          </cell>
          <cell r="G12" t="str">
            <v>Moderado</v>
          </cell>
          <cell r="J12" t="str">
            <v>Muy Baja</v>
          </cell>
          <cell r="K12" t="str">
            <v/>
          </cell>
          <cell r="L12" t="str">
            <v/>
          </cell>
          <cell r="M12" t="str">
            <v>DES -03, GFI - 01, GFI - 05</v>
          </cell>
          <cell r="N12" t="str">
            <v>GAD - 04, GTH-01</v>
          </cell>
          <cell r="O12" t="str">
            <v>CES-02, GIT- 02, GIT- 03, MIS-03</v>
          </cell>
        </row>
        <row r="13">
          <cell r="B13" t="str">
            <v xml:space="preserve"> Direccionamiento Estratégico</v>
          </cell>
          <cell r="C13" t="str">
            <v>DES -02</v>
          </cell>
          <cell r="D13" t="str">
            <v>Posibilidad de afectación reputacional por bajo indice de desempeño institucional debido a la inadecuada e insuficiente implementación de los lineamientos definidos en el MIPG y los sistemas de gestión complementarios</v>
          </cell>
          <cell r="E13" t="str">
            <v>Baja</v>
          </cell>
          <cell r="F13" t="str">
            <v>Mayor</v>
          </cell>
          <cell r="G13" t="str">
            <v>Alto</v>
          </cell>
        </row>
        <row r="14">
          <cell r="B14" t="str">
            <v xml:space="preserve"> Direccionamiento Estratégico</v>
          </cell>
          <cell r="C14" t="str">
            <v>DES -03</v>
          </cell>
          <cell r="D14" t="str">
            <v>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v>
          </cell>
          <cell r="E14" t="str">
            <v>Muy baja</v>
          </cell>
          <cell r="F14" t="str">
            <v>Moderado</v>
          </cell>
          <cell r="G14" t="str">
            <v>Moderado</v>
          </cell>
        </row>
        <row r="15">
          <cell r="B15" t="str">
            <v>Relación Estado - Ciudadano </v>
          </cell>
          <cell r="C15" t="str">
            <v>REC-01</v>
          </cell>
          <cell r="D15" t="str">
            <v>Posibilidad de afectación reputacional por sanciones de entes de control debido a incumplimiento de los términos de ley para la gestión de solicitudes</v>
          </cell>
          <cell r="E15" t="str">
            <v>Media</v>
          </cell>
          <cell r="F15" t="str">
            <v>Catastrófico</v>
          </cell>
          <cell r="G15" t="str">
            <v>Extremo</v>
          </cell>
        </row>
        <row r="16">
          <cell r="B16" t="str">
            <v>Relación Estado - Ciudadano </v>
          </cell>
          <cell r="C16" t="str">
            <v>REC-02</v>
          </cell>
          <cell r="D16" t="str">
            <v>Posibilidad de afectación reputacional por la desarticulación interna en la gestión de grupos de valor e interés debido a ausencia y/o desactualización de lineamientos internos</v>
          </cell>
          <cell r="E16" t="str">
            <v>Baja</v>
          </cell>
          <cell r="F16" t="str">
            <v>Catastrófico</v>
          </cell>
          <cell r="G16" t="str">
            <v>Extremo</v>
          </cell>
        </row>
        <row r="17">
          <cell r="B17" t="str">
            <v>Relación Estado - Ciudadano </v>
          </cell>
          <cell r="C17" t="str">
            <v>REC-03</v>
          </cell>
          <cell r="D17" t="str">
            <v xml:space="preserve">Posibilidad de recibir o solicitar cualquier dádiva o beneficio a nombre propio o de terceros con el fin de priorizar la respuestas a solicitudes </v>
          </cell>
          <cell r="E17" t="str">
            <v>Baja</v>
          </cell>
          <cell r="F17" t="str">
            <v>Catastrófico</v>
          </cell>
          <cell r="G17" t="str">
            <v>Extremo</v>
          </cell>
        </row>
        <row r="18">
          <cell r="B18" t="str">
            <v>Gestión de Información y Tecnología</v>
          </cell>
          <cell r="C18" t="str">
            <v>GIT- 01</v>
          </cell>
          <cell r="D18" t="str">
            <v>Posibilidad de desvío de recursos físicos o económicos por identificación errónea de las necesidades que dan cumplimiento al objetivo del PROMISE para el favorecimiento propio o de un tercero</v>
          </cell>
          <cell r="E18" t="str">
            <v>Baja</v>
          </cell>
          <cell r="F18" t="str">
            <v>Catastrófico</v>
          </cell>
          <cell r="G18" t="str">
            <v>Extremo</v>
          </cell>
        </row>
        <row r="19">
          <cell r="B19" t="str">
            <v>Gestión de Información y Tecnología</v>
          </cell>
          <cell r="C19" t="str">
            <v>GIT- 02</v>
          </cell>
          <cell r="D19" t="str">
            <v>Posibilidad de afectación económica y reputacional  por debilidades en la formulación del PETI  debido a desconocimiento de las necesidades de la información de la entidad y grupos de valor</v>
          </cell>
          <cell r="E19" t="str">
            <v>Muy baja</v>
          </cell>
          <cell r="F19" t="str">
            <v>Catastrófico</v>
          </cell>
          <cell r="G19" t="str">
            <v>Extremo</v>
          </cell>
        </row>
        <row r="20">
          <cell r="B20" t="str">
            <v>Gestión de Información y Tecnología</v>
          </cell>
          <cell r="C20" t="str">
            <v>GIT- 03</v>
          </cell>
          <cell r="D20" t="str">
            <v>Posibilidad de afectación económica y reputacional  por falta de declaratoria de los derechos de propiedad intelectual  falta de lineamientos internos para efectuar registros de los desarrollos propios</v>
          </cell>
          <cell r="E20" t="str">
            <v>Muy baja</v>
          </cell>
          <cell r="F20" t="str">
            <v>Catastrófico</v>
          </cell>
          <cell r="G20" t="str">
            <v>Extremo</v>
          </cell>
        </row>
        <row r="21">
          <cell r="B21" t="str">
            <v>Gestión de Información y Tecnología</v>
          </cell>
          <cell r="C21" t="str">
            <v>GIT- 04</v>
          </cell>
          <cell r="D21" t="str">
            <v xml:space="preserve">Posibilidad  de perdida reputacional y económica por falta de calidad del dato  debido a descentralización de la información   </v>
          </cell>
          <cell r="E21" t="str">
            <v>Baja</v>
          </cell>
          <cell r="F21" t="str">
            <v>Catastrófico</v>
          </cell>
          <cell r="G21" t="str">
            <v>Extremo</v>
          </cell>
        </row>
        <row r="22">
          <cell r="B22" t="str">
            <v>Misionales</v>
          </cell>
          <cell r="C22" t="str">
            <v>MIS-01</v>
          </cell>
          <cell r="D22" t="str">
            <v>Posibilidad de afectación reputacional  por imprecisiones técnicas y normativas de las ETC en la implementación de lineamientos técnicos y administrativos debido a debilidades en la definición, seguimiento y evaluación del plan de trabajo para el acompañamiento en la implementación de lineamientos que operativizan el programa de alimentación escolar</v>
          </cell>
          <cell r="E22" t="str">
            <v>Media</v>
          </cell>
          <cell r="F22" t="str">
            <v>Catastrófico</v>
          </cell>
          <cell r="G22" t="str">
            <v>Extremo</v>
          </cell>
        </row>
        <row r="23">
          <cell r="B23" t="str">
            <v>Misionales</v>
          </cell>
          <cell r="C23" t="str">
            <v>MIS-02</v>
          </cell>
          <cell r="D23" t="str">
            <v>Posibilidad de afectación reputacional  y económica por inconsistencias en los criterios de asignación de recursos destinados a cofinanciar la operación del Programa de Alimentación Escolar debido a inexactitud de la información generada por las fuentes oficiales</v>
          </cell>
          <cell r="E23" t="str">
            <v>Baja</v>
          </cell>
          <cell r="F23" t="str">
            <v>Catastrófico</v>
          </cell>
          <cell r="G23" t="str">
            <v>Extremo</v>
          </cell>
        </row>
        <row r="24">
          <cell r="B24" t="str">
            <v>Misionales</v>
          </cell>
          <cell r="C24" t="str">
            <v>MIS-03</v>
          </cell>
          <cell r="D24" t="str">
            <v>Posibilidad de afectación reputacional por debilidades en la medición de resultados de las ETC y de las ETC no certificadas debido a la falta de definición y/o aplicación de la metodología para evaluar la implementación del Programa de Alimentación Escolar</v>
          </cell>
          <cell r="E24" t="str">
            <v>Muy baja</v>
          </cell>
          <cell r="F24" t="str">
            <v>Catastrófico</v>
          </cell>
          <cell r="G24" t="str">
            <v>Extremo</v>
          </cell>
        </row>
        <row r="25">
          <cell r="B25" t="str">
            <v>Gestión Administrativa</v>
          </cell>
          <cell r="C25" t="str">
            <v>GAD - 01</v>
          </cell>
          <cell r="D25" t="str">
            <v xml:space="preserve">Posibilidad de afectación económica por hallazgos y/o sanciones de entes de control debido al incumplimiento normativo en el desarrollo de actividades administrativas </v>
          </cell>
          <cell r="E25" t="str">
            <v>Baja</v>
          </cell>
          <cell r="F25" t="str">
            <v>Mayor</v>
          </cell>
          <cell r="G25" t="str">
            <v>Alto</v>
          </cell>
        </row>
        <row r="26">
          <cell r="B26" t="str">
            <v>Gestión Administrativa</v>
          </cell>
          <cell r="C26" t="str">
            <v>GAD - 02</v>
          </cell>
          <cell r="D26" t="str">
            <v>Posibilidad de afectación económica y reputacional por cultura organizacional basada en extemporaneidad y retrasos debido a la falta de planeación por parte de las áreas que requieren trámites relacionados con comisiones y/o desplazamientos</v>
          </cell>
          <cell r="E26" t="str">
            <v>Baja</v>
          </cell>
          <cell r="F26" t="str">
            <v>Moderado</v>
          </cell>
          <cell r="G26" t="str">
            <v>Moderado</v>
          </cell>
        </row>
        <row r="27">
          <cell r="B27" t="str">
            <v>Gestión Administrativa</v>
          </cell>
          <cell r="C27" t="str">
            <v>GAD - 03</v>
          </cell>
          <cell r="D27" t="str">
            <v>Posibilidad de pérdida de activos de la Unidad por elaboración de registro manual del inventario debido a falta de un sistema de información para la gestión de bienes</v>
          </cell>
          <cell r="E27" t="str">
            <v>Baja</v>
          </cell>
          <cell r="F27" t="str">
            <v>Mayor</v>
          </cell>
          <cell r="G27" t="str">
            <v>Alto</v>
          </cell>
        </row>
        <row r="28">
          <cell r="B28" t="str">
            <v>Gestión Administrativa</v>
          </cell>
          <cell r="C28" t="str">
            <v>GAD - 04</v>
          </cell>
          <cell r="D28" t="str">
            <v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v>
          </cell>
          <cell r="E28" t="str">
            <v>Muy baja</v>
          </cell>
          <cell r="F28" t="str">
            <v>Mayor</v>
          </cell>
          <cell r="G28" t="str">
            <v>Alto</v>
          </cell>
        </row>
        <row r="29">
          <cell r="B29" t="str">
            <v>Gestión Administrativa</v>
          </cell>
          <cell r="C29" t="str">
            <v>GAD - 05</v>
          </cell>
          <cell r="D29" t="str">
            <v xml:space="preserve">Posibilidad de afectación económica por generación de cobros de intereses o servicios de reconexión debido a la falta de ajuste de lineamientos internos frente a las situaciones detectadas en el pago de servicios públicos de la unidad </v>
          </cell>
          <cell r="E29" t="str">
            <v>Media</v>
          </cell>
          <cell r="F29" t="str">
            <v>Mayor</v>
          </cell>
          <cell r="G29" t="str">
            <v>Alto</v>
          </cell>
        </row>
        <row r="30">
          <cell r="B30" t="str">
            <v>Gestión Contractual y adquisiciones</v>
          </cell>
          <cell r="C30" t="str">
            <v>GCA - 01</v>
          </cell>
          <cell r="D30" t="str">
            <v>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v>
          </cell>
          <cell r="E30" t="str">
            <v>Baja</v>
          </cell>
          <cell r="F30" t="str">
            <v>Menor</v>
          </cell>
          <cell r="G30" t="str">
            <v>Moderado</v>
          </cell>
        </row>
        <row r="31">
          <cell r="B31" t="str">
            <v>Gestión Contractual y adquisiciones</v>
          </cell>
          <cell r="C31" t="str">
            <v>GCA - 02</v>
          </cell>
          <cell r="D31" t="str">
            <v>Inoportunidad en la contratación de los bienes y servicios requeridos por la unidad por inconsistencia en las decisiones de la alta dirección debido a la falta de planeación en la gestión institucional y contractual por parte de las dependencias</v>
          </cell>
          <cell r="E31" t="str">
            <v>Baja</v>
          </cell>
          <cell r="F31" t="str">
            <v>Moderado</v>
          </cell>
          <cell r="G31" t="str">
            <v>Moderado</v>
          </cell>
        </row>
        <row r="32">
          <cell r="B32" t="str">
            <v>Gestión Contractual y adquisiciones</v>
          </cell>
          <cell r="C32" t="str">
            <v>GCA - 03</v>
          </cell>
          <cell r="D32" t="str">
            <v xml:space="preserve">Posibilidad de recibir o solicitar cualquier dádiva o beneficio por adjudicar o celebrar un contrato con el fin de obtener un beneficio propio o de un tercero </v>
          </cell>
          <cell r="E32" t="str">
            <v>Baja</v>
          </cell>
          <cell r="F32" t="str">
            <v>Catastrófico</v>
          </cell>
        </row>
        <row r="33">
          <cell r="B33" t="str">
            <v xml:space="preserve"> Gestión Documental </v>
          </cell>
          <cell r="C33" t="str">
            <v>GDO - 01</v>
          </cell>
          <cell r="D33" t="str">
            <v>Posibilidad de afectación reputacional y económica por sanciones de entes de control debido a incumplimientos de los lineamientos de la función archivística establecidos en la normatividad vigente</v>
          </cell>
          <cell r="E33" t="str">
            <v>Media</v>
          </cell>
          <cell r="F33" t="str">
            <v>Moderado</v>
          </cell>
          <cell r="G33" t="str">
            <v>Moderado</v>
          </cell>
        </row>
        <row r="34">
          <cell r="B34" t="str">
            <v xml:space="preserve"> Gestión Documental </v>
          </cell>
          <cell r="C34" t="str">
            <v>GDO - 02</v>
          </cell>
          <cell r="D34" t="str">
            <v>Posibilidad de afectación en la toma de decisiones por falta de trazabilidad de la gestión institucional debido a la ausencia de un sistema de gestión documental acorde con las necesidades de la entidad</v>
          </cell>
          <cell r="E34" t="str">
            <v>Media</v>
          </cell>
          <cell r="F34" t="str">
            <v>Catastrófico</v>
          </cell>
          <cell r="G34" t="str">
            <v>Extremo</v>
          </cell>
        </row>
        <row r="35">
          <cell r="B35" t="str">
            <v xml:space="preserve"> Gestión Documental </v>
          </cell>
          <cell r="C35" t="str">
            <v>GDO - 03</v>
          </cell>
          <cell r="D35" t="str">
            <v>Pérdida o vulnerabilidad de la información por instrumentos archivísticos desactualizados debido a la falta de seguimiento periodico al plan institucional de archivos PINAR</v>
          </cell>
          <cell r="E35" t="str">
            <v>Baja</v>
          </cell>
          <cell r="F35" t="str">
            <v>Moderado</v>
          </cell>
          <cell r="G35" t="str">
            <v>Moderado</v>
          </cell>
        </row>
        <row r="36">
          <cell r="B36" t="str">
            <v>Gestión Financiera</v>
          </cell>
          <cell r="C36" t="str">
            <v>GFI - 01</v>
          </cell>
          <cell r="D36" t="str">
            <v>Posibilidad de daño fiscal por multas o sanciones debido a cálculo o presentación inexacta y/o inoportuna de la información exógena</v>
          </cell>
          <cell r="E36" t="str">
            <v>Muy baja</v>
          </cell>
          <cell r="F36" t="str">
            <v>Moderado</v>
          </cell>
          <cell r="G36" t="str">
            <v>Moderado</v>
          </cell>
        </row>
        <row r="37">
          <cell r="B37" t="str">
            <v>Gestión Financiera</v>
          </cell>
          <cell r="C37" t="str">
            <v>GFI - 02</v>
          </cell>
          <cell r="D37" t="str">
            <v>Afectación operacional por error en el registro de información en aplicativo SIIF NACIÓN debido a debilidad en la aplicación y documentación de puntos de control</v>
          </cell>
          <cell r="E37" t="str">
            <v>Media</v>
          </cell>
          <cell r="F37" t="str">
            <v>Moderado</v>
          </cell>
          <cell r="G37" t="str">
            <v>Moderado</v>
          </cell>
        </row>
        <row r="38">
          <cell r="B38" t="str">
            <v>Gestión Financiera</v>
          </cell>
          <cell r="C38" t="str">
            <v>GFI - 03</v>
          </cell>
          <cell r="D38" t="str">
            <v>Afectación contable por información errónea de hechos económicos remitidos por las áreas generadoras debido a la falta de apropiación de lineamientos internos definidos</v>
          </cell>
          <cell r="E38" t="str">
            <v>Baja</v>
          </cell>
          <cell r="F38" t="str">
            <v>Menor</v>
          </cell>
          <cell r="G38" t="str">
            <v>Moderado</v>
          </cell>
        </row>
        <row r="39">
          <cell r="B39" t="str">
            <v>Gestión Financiera</v>
          </cell>
          <cell r="C39" t="str">
            <v>GFI - 04</v>
          </cell>
          <cell r="D39" t="str">
            <v>Afectación económica por no giro o pago de recursos financieros programados debido a debilidades en la planeación del Plan Anual Mensualizado de Caja - PAC por parte de los ordenadores del gasto</v>
          </cell>
          <cell r="E39" t="str">
            <v>Baja</v>
          </cell>
          <cell r="F39" t="str">
            <v>Moderado</v>
          </cell>
          <cell r="G39" t="str">
            <v>Moderado</v>
          </cell>
        </row>
        <row r="40">
          <cell r="B40" t="str">
            <v>Gestión Financiera</v>
          </cell>
          <cell r="C40" t="str">
            <v>GFI - 05</v>
          </cell>
          <cell r="D40" t="str">
            <v>Posibilidad de afectación reputacional  por incumplimiento de lineamientos normativos debido a falta de publicación del plan interno de austeridad y su contenido mínimo</v>
          </cell>
          <cell r="E40" t="str">
            <v>Muy baja</v>
          </cell>
          <cell r="F40" t="str">
            <v>Moderado</v>
          </cell>
          <cell r="G40" t="str">
            <v>Moderado</v>
          </cell>
        </row>
        <row r="41">
          <cell r="B41" t="str">
            <v>Gestión Jurídica</v>
          </cell>
          <cell r="C41" t="str">
            <v>GJD-01</v>
          </cell>
          <cell r="D41" t="str">
            <v>Posibilidad de recibir o solicitar cualquier dádiva o beneficio a nombre propio o de terceros por ejercer una deficiente defensa judicial con el fin de beneficiar a un tercero</v>
          </cell>
          <cell r="E41" t="str">
            <v>Baja</v>
          </cell>
          <cell r="F41" t="str">
            <v>Catastrófico</v>
          </cell>
          <cell r="G41" t="str">
            <v>Extremo</v>
          </cell>
        </row>
        <row r="42">
          <cell r="B42" t="str">
            <v>Gestión Jurídica</v>
          </cell>
          <cell r="C42" t="str">
            <v>GJD-02</v>
          </cell>
          <cell r="D42" t="str">
            <v>Posibilidad de afectación reputacional por ineficacia en la gestión judicial debido a la falta de apropiación de la estrategia de la defensa jurídica</v>
          </cell>
          <cell r="E42" t="str">
            <v>Baja</v>
          </cell>
          <cell r="F42" t="str">
            <v>Moderado</v>
          </cell>
          <cell r="G42" t="str">
            <v>Moderado</v>
          </cell>
        </row>
        <row r="43">
          <cell r="B43" t="str">
            <v>Gestión Jurídica</v>
          </cell>
          <cell r="C43" t="str">
            <v>GJD-03</v>
          </cell>
          <cell r="D43" t="str">
            <v>Posibilidad de afectación reputacional  por gestión indebida de respuestas a requerimientos judiciales y no judiciales, conceptos, cumplimiento a fallos judiciales, revisión de actos administrativos debido a falta de controles para el manejo de la información jurídica</v>
          </cell>
          <cell r="E43" t="str">
            <v>Baja</v>
          </cell>
          <cell r="F43" t="str">
            <v>Moderado</v>
          </cell>
          <cell r="G43" t="str">
            <v>Moderado</v>
          </cell>
        </row>
        <row r="44">
          <cell r="B44" t="str">
            <v xml:space="preserve">Gestión Talento Humano </v>
          </cell>
          <cell r="C44" t="str">
            <v>GTH-01</v>
          </cell>
          <cell r="D44" t="str">
            <v>Posibilidad de afectación reputacional  y económica por omisión o extralimitación de funciones de los servidores públicos debido a la falta de aplicación de los procedimientos, manual de funciones y el código de integridad de la Unidad</v>
          </cell>
          <cell r="E44" t="str">
            <v>Muy baja</v>
          </cell>
          <cell r="F44" t="str">
            <v>Mayor</v>
          </cell>
          <cell r="G44" t="str">
            <v>Alto</v>
          </cell>
        </row>
        <row r="45">
          <cell r="B45" t="str">
            <v xml:space="preserve">Gestión Talento Humano </v>
          </cell>
          <cell r="C45" t="str">
            <v>GTH-02</v>
          </cell>
          <cell r="D45" t="str">
            <v>Posibilidad de afectación económica por errores en la liquidación de la nómina debido a la falta de actualización de lineamientos internos para el reporte de novedades en la administración del talento humano</v>
          </cell>
          <cell r="E45" t="str">
            <v>Baja</v>
          </cell>
          <cell r="F45" t="str">
            <v>Menor</v>
          </cell>
          <cell r="G45" t="str">
            <v>Moderado</v>
          </cell>
        </row>
        <row r="46">
          <cell r="B46" t="str">
            <v xml:space="preserve">Gestión Talento Humano </v>
          </cell>
          <cell r="C46" t="str">
            <v>GTH-03</v>
          </cell>
          <cell r="D46" t="str">
            <v>Posibilidad de inhabilidad e incompatibilidad para desempeñar un empleo por falta de declaración de la información acreditada debido a conflictos de intereses</v>
          </cell>
          <cell r="E46" t="str">
            <v>Baja</v>
          </cell>
          <cell r="F46" t="str">
            <v>Moderado</v>
          </cell>
          <cell r="G46" t="str">
            <v>Moderado</v>
          </cell>
        </row>
        <row r="47">
          <cell r="B47" t="str">
            <v xml:space="preserve">Gestión Talento Humano </v>
          </cell>
          <cell r="C47" t="str">
            <v>GTH-04</v>
          </cell>
          <cell r="D47" t="str">
            <v>Perdida y/o vulneración de historias laborales por falta de lineamientos internos para consulta y acceso debido a ausencia de controles de seguridad y privacidad de la información</v>
          </cell>
          <cell r="E47" t="str">
            <v>Baja</v>
          </cell>
          <cell r="F47" t="str">
            <v>Menor</v>
          </cell>
          <cell r="G47" t="str">
            <v>Moderado</v>
          </cell>
        </row>
        <row r="48">
          <cell r="B48" t="str">
            <v xml:space="preserve">Gestión Talento Humano </v>
          </cell>
          <cell r="C48" t="str">
            <v>GTH-05</v>
          </cell>
          <cell r="D48" t="str">
            <v>Posibilidad de afectación reputacional por fuga de conocimiento debido a la falta de transferencia de conocimiento al interior de la unidad y debilidades en los lineamientos internos</v>
          </cell>
          <cell r="E48" t="str">
            <v>Baja</v>
          </cell>
          <cell r="F48" t="str">
            <v>Catastrófico</v>
          </cell>
          <cell r="G48" t="str">
            <v>Extremo</v>
          </cell>
        </row>
        <row r="49">
          <cell r="B49" t="str">
            <v xml:space="preserve">Gestión Talento Humano </v>
          </cell>
          <cell r="C49" t="str">
            <v>GTH-06</v>
          </cell>
          <cell r="D49" t="str">
            <v>Posibilidad de afectación reputacional por incumplimiento en materia de SST debido a la falta de recursos (humano y financiero) suficientes para la implementación de nuevos lineamientos normativos y aplicación de mecanismos para el seguimiento, actualización y verificación</v>
          </cell>
          <cell r="E49" t="str">
            <v>Baja</v>
          </cell>
          <cell r="F49" t="str">
            <v>Catastrófico</v>
          </cell>
          <cell r="G49" t="str">
            <v>Extremo</v>
          </cell>
        </row>
        <row r="50">
          <cell r="B50" t="str">
            <v>Mantenimiento y Soporte de Tecnología</v>
          </cell>
          <cell r="C50" t="str">
            <v>MTS-01</v>
          </cell>
          <cell r="D50" t="str">
            <v xml:space="preserve">Afectación en la operación por falta de recurso humano y herramientas para atender solicitudes debido a debilidades en la programación de los recursos </v>
          </cell>
          <cell r="E50" t="str">
            <v>Baja</v>
          </cell>
          <cell r="F50" t="str">
            <v>Mayor</v>
          </cell>
          <cell r="G50" t="str">
            <v>Alto</v>
          </cell>
        </row>
        <row r="51">
          <cell r="B51" t="str">
            <v>Mantenimiento y Soporte de Tecnología</v>
          </cell>
          <cell r="C51" t="str">
            <v>MTS-02</v>
          </cell>
          <cell r="D51" t="str">
            <v>Vencimiento de licencias de software por falta de seguimiento y control debido a desactualización de lineamientos internos para la gestión de los recursos</v>
          </cell>
          <cell r="E51" t="str">
            <v>Baja</v>
          </cell>
          <cell r="F51" t="str">
            <v>Moderado</v>
          </cell>
          <cell r="G51" t="str">
            <v>Moderado</v>
          </cell>
        </row>
        <row r="52">
          <cell r="B52" t="str">
            <v xml:space="preserve"> Evaluación Independiente y mejoramiento continuo</v>
          </cell>
          <cell r="C52" t="str">
            <v>EMC - 01</v>
          </cell>
          <cell r="D52" t="str">
            <v xml:space="preserve">Posibilidad de afectación reputacional por el incumplimiento en la ejecución del plan anual de auditoría, debido a que no se tiene en cuenta el surgimiento de situaciones o normas que hacen necesario el ajuste o modificación de las actividades definidas y priorizadas en la programación inicial, impactando la medición esperada del Sistema de Control Interno </v>
          </cell>
          <cell r="E52" t="str">
            <v>Baja</v>
          </cell>
          <cell r="F52" t="str">
            <v>Mayor</v>
          </cell>
          <cell r="G52" t="str">
            <v>Alto</v>
          </cell>
        </row>
        <row r="54">
          <cell r="B54" t="str">
            <v xml:space="preserve"> Evaluación Independiente y mejoramiento continuo</v>
          </cell>
          <cell r="C54" t="str">
            <v>EMC - 03</v>
          </cell>
          <cell r="D54" t="str">
            <v>Posibilidad de afectación reputacional  por desarrollar o participar en actividades de coadministración y refrendaciones debido al desconocimiento de los lineamientos internos de auditoría</v>
          </cell>
          <cell r="E54" t="str">
            <v>Baja</v>
          </cell>
          <cell r="F54" t="str">
            <v>Moderado</v>
          </cell>
          <cell r="G54" t="str">
            <v>Moderado</v>
          </cell>
        </row>
      </sheetData>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55469-F9CB-4FCB-87CE-9C15F5D4E416}">
  <sheetPr>
    <tabColor rgb="FF7030A0"/>
  </sheetPr>
  <dimension ref="A1:JP117"/>
  <sheetViews>
    <sheetView showGridLines="0" tabSelected="1" view="pageBreakPreview" topLeftCell="Y1" zoomScale="60" zoomScaleNormal="60" zoomScalePageLayoutView="10" workbookViewId="0">
      <selection activeCell="AK11" sqref="AK11"/>
    </sheetView>
  </sheetViews>
  <sheetFormatPr baseColWidth="10" defaultColWidth="17.54296875" defaultRowHeight="13" zeroHeight="1" x14ac:dyDescent="0.35"/>
  <cols>
    <col min="1" max="1" width="6.81640625" style="13" customWidth="1"/>
    <col min="2" max="2" width="16.81640625" style="13" customWidth="1"/>
    <col min="3" max="3" width="15.1796875" style="13" customWidth="1"/>
    <col min="4" max="4" width="39.54296875" style="13" customWidth="1"/>
    <col min="5" max="5" width="22.1796875" style="28" customWidth="1"/>
    <col min="6" max="6" width="16.453125" style="28" customWidth="1"/>
    <col min="7" max="8" width="14.1796875" style="28" customWidth="1"/>
    <col min="9" max="9" width="20.81640625" style="28" customWidth="1"/>
    <col min="10" max="11" width="16.81640625" style="28" customWidth="1"/>
    <col min="12" max="12" width="67.81640625" style="28" customWidth="1"/>
    <col min="13" max="13" width="16.81640625" style="28" customWidth="1"/>
    <col min="14" max="14" width="20.1796875" style="28" customWidth="1"/>
    <col min="15" max="15" width="20.81640625" style="28" customWidth="1"/>
    <col min="16" max="16" width="20.453125" style="28" customWidth="1"/>
    <col min="17" max="17" width="16.81640625" style="28" customWidth="1"/>
    <col min="18" max="18" width="20.1796875" style="28" customWidth="1"/>
    <col min="19" max="19" width="16.81640625" style="28" customWidth="1"/>
    <col min="20" max="20" width="15.453125" style="28" customWidth="1"/>
    <col min="21" max="21" width="13" style="28" customWidth="1"/>
    <col min="22" max="22" width="22" style="28" customWidth="1"/>
    <col min="23" max="23" width="20.54296875" style="28" customWidth="1"/>
    <col min="24" max="24" width="21.453125" style="28" customWidth="1"/>
    <col min="25" max="25" width="14.54296875" style="28" customWidth="1"/>
    <col min="26" max="26" width="15.453125" style="28" customWidth="1"/>
    <col min="27" max="27" width="16.81640625" style="28" customWidth="1"/>
    <col min="28" max="28" width="19.81640625" style="28" customWidth="1"/>
    <col min="29" max="29" width="18.54296875" style="28" customWidth="1"/>
    <col min="30" max="30" width="19" style="28" customWidth="1"/>
    <col min="31" max="31" width="52.453125" style="13" customWidth="1"/>
    <col min="32" max="32" width="19.54296875" style="13" customWidth="1"/>
    <col min="33" max="33" width="22.26953125" style="13" customWidth="1"/>
    <col min="34" max="34" width="19.7265625" style="13" customWidth="1"/>
    <col min="35" max="35" width="17" style="13" customWidth="1"/>
    <col min="36" max="16384" width="17.54296875" style="13"/>
  </cols>
  <sheetData>
    <row r="1" spans="1:46" ht="39" customHeight="1" x14ac:dyDescent="0.35">
      <c r="A1" s="43"/>
      <c r="B1" s="44"/>
      <c r="C1" s="44"/>
      <c r="D1" s="45"/>
      <c r="E1" s="38" t="s">
        <v>94</v>
      </c>
      <c r="F1" s="39"/>
      <c r="G1" s="39"/>
      <c r="H1" s="39"/>
      <c r="I1" s="39"/>
      <c r="J1" s="39"/>
      <c r="K1" s="39"/>
      <c r="L1" s="39"/>
      <c r="M1" s="39"/>
      <c r="N1" s="39"/>
      <c r="O1" s="39"/>
      <c r="P1" s="39"/>
      <c r="Q1" s="39"/>
      <c r="R1" s="39"/>
      <c r="S1" s="39"/>
      <c r="T1" s="39"/>
      <c r="U1" s="39"/>
      <c r="V1" s="39"/>
      <c r="W1" s="39"/>
      <c r="X1" s="39"/>
      <c r="Y1" s="39"/>
      <c r="Z1" s="39"/>
      <c r="AA1" s="39"/>
      <c r="AB1" s="39"/>
      <c r="AC1" s="39"/>
      <c r="AD1" s="39"/>
      <c r="AE1" s="39"/>
      <c r="AF1" s="40"/>
      <c r="AG1" s="32" t="s">
        <v>95</v>
      </c>
      <c r="AH1" s="33"/>
      <c r="AI1" s="34"/>
    </row>
    <row r="2" spans="1:46" ht="42" customHeight="1" x14ac:dyDescent="0.35">
      <c r="A2" s="46"/>
      <c r="B2" s="47"/>
      <c r="C2" s="47"/>
      <c r="D2" s="48"/>
      <c r="E2" s="41" t="s">
        <v>105</v>
      </c>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32" t="s">
        <v>108</v>
      </c>
      <c r="AH2" s="33"/>
      <c r="AI2" s="34"/>
    </row>
    <row r="3" spans="1:46" ht="45" customHeight="1" x14ac:dyDescent="0.35">
      <c r="A3" s="42" t="s">
        <v>106</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35" t="s">
        <v>109</v>
      </c>
      <c r="AH3" s="36"/>
      <c r="AI3" s="37"/>
    </row>
    <row r="4" spans="1:46" ht="46.5" customHeight="1" x14ac:dyDescent="0.35">
      <c r="A4" s="50" t="s">
        <v>365</v>
      </c>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row>
    <row r="5" spans="1:46" s="14" customFormat="1" ht="5.5" customHeight="1" x14ac:dyDescent="0.3">
      <c r="C5" s="15"/>
      <c r="D5" s="16"/>
      <c r="E5" s="17"/>
      <c r="F5" s="17"/>
      <c r="G5" s="17"/>
      <c r="H5" s="18"/>
      <c r="I5" s="19"/>
      <c r="J5" s="18"/>
      <c r="K5" s="20"/>
      <c r="L5" s="20"/>
      <c r="M5" s="20"/>
      <c r="N5" s="20"/>
      <c r="O5" s="20"/>
      <c r="P5" s="20"/>
      <c r="Q5" s="20"/>
      <c r="R5" s="20"/>
      <c r="S5" s="20"/>
      <c r="T5" s="18"/>
      <c r="U5" s="18"/>
      <c r="V5" s="18"/>
      <c r="W5" s="18"/>
      <c r="X5" s="19"/>
      <c r="Y5" s="18"/>
      <c r="Z5" s="20"/>
      <c r="AA5" s="20"/>
      <c r="AB5" s="20"/>
      <c r="AC5" s="20"/>
      <c r="AD5" s="20"/>
    </row>
    <row r="6" spans="1:46" s="14" customFormat="1" ht="5.5" customHeight="1" x14ac:dyDescent="0.3">
      <c r="C6" s="15"/>
      <c r="D6" s="16"/>
      <c r="E6" s="17"/>
      <c r="F6" s="17"/>
      <c r="G6" s="17"/>
      <c r="H6" s="18"/>
      <c r="I6" s="19"/>
      <c r="J6" s="18"/>
      <c r="K6" s="20"/>
      <c r="L6" s="20"/>
      <c r="M6" s="20"/>
      <c r="N6" s="20"/>
      <c r="O6" s="20"/>
      <c r="P6" s="20"/>
      <c r="Q6" s="20"/>
      <c r="R6" s="20"/>
      <c r="S6" s="20"/>
      <c r="T6" s="18"/>
      <c r="U6" s="18"/>
      <c r="V6" s="18"/>
      <c r="W6" s="18"/>
      <c r="X6" s="19"/>
      <c r="Y6" s="18"/>
      <c r="Z6" s="20"/>
      <c r="AA6" s="20"/>
      <c r="AB6" s="20"/>
      <c r="AC6" s="20"/>
      <c r="AD6" s="20"/>
    </row>
    <row r="7" spans="1:46" s="14" customFormat="1" ht="5.5" customHeight="1" x14ac:dyDescent="0.3">
      <c r="C7" s="15"/>
      <c r="D7" s="16"/>
      <c r="E7" s="17"/>
      <c r="F7" s="17"/>
      <c r="G7" s="17"/>
      <c r="H7" s="18"/>
      <c r="I7" s="19"/>
      <c r="J7" s="18"/>
      <c r="K7" s="20"/>
      <c r="L7" s="20"/>
      <c r="M7" s="20"/>
      <c r="N7" s="20"/>
      <c r="O7" s="20"/>
      <c r="P7" s="20"/>
      <c r="Q7" s="20"/>
      <c r="R7" s="20"/>
      <c r="S7" s="20"/>
      <c r="T7" s="18"/>
      <c r="U7" s="18"/>
      <c r="V7" s="18"/>
      <c r="W7" s="18"/>
      <c r="X7" s="19"/>
      <c r="Y7" s="18"/>
      <c r="Z7" s="20"/>
      <c r="AA7" s="20"/>
      <c r="AB7" s="20"/>
      <c r="AC7" s="20"/>
      <c r="AD7" s="20"/>
    </row>
    <row r="8" spans="1:46" s="14" customFormat="1" ht="5.5" customHeight="1" x14ac:dyDescent="0.3">
      <c r="C8" s="15"/>
      <c r="D8" s="16"/>
      <c r="E8" s="17"/>
      <c r="F8" s="17"/>
      <c r="G8" s="17"/>
      <c r="H8" s="18"/>
      <c r="I8" s="19"/>
      <c r="J8" s="18"/>
      <c r="K8" s="20"/>
      <c r="L8" s="20"/>
      <c r="M8" s="20"/>
      <c r="N8" s="20"/>
      <c r="O8" s="20"/>
      <c r="P8" s="20"/>
      <c r="Q8" s="20"/>
      <c r="R8" s="20"/>
      <c r="S8" s="20"/>
      <c r="T8" s="18"/>
      <c r="U8" s="18"/>
      <c r="V8" s="18"/>
      <c r="W8" s="18"/>
      <c r="X8" s="19"/>
      <c r="Y8" s="18"/>
      <c r="Z8" s="20"/>
      <c r="AA8" s="20"/>
      <c r="AB8" s="20"/>
      <c r="AC8" s="20"/>
      <c r="AD8" s="20"/>
    </row>
    <row r="9" spans="1:46" s="21" customFormat="1" ht="36.65" customHeight="1" x14ac:dyDescent="0.35">
      <c r="A9" s="31" t="s">
        <v>99</v>
      </c>
      <c r="B9" s="31" t="s">
        <v>0</v>
      </c>
      <c r="C9" s="31" t="s">
        <v>1</v>
      </c>
      <c r="D9" s="31" t="s">
        <v>2</v>
      </c>
      <c r="E9" s="31" t="s">
        <v>44</v>
      </c>
      <c r="F9" s="31" t="s">
        <v>45</v>
      </c>
      <c r="G9" s="31" t="s">
        <v>3</v>
      </c>
      <c r="H9" s="31"/>
      <c r="I9" s="31"/>
      <c r="J9" s="31"/>
      <c r="K9" s="31"/>
      <c r="L9" s="54" t="s">
        <v>43</v>
      </c>
      <c r="M9" s="55" t="s">
        <v>5</v>
      </c>
      <c r="N9" s="55"/>
      <c r="O9" s="55"/>
      <c r="P9" s="55" t="s">
        <v>6</v>
      </c>
      <c r="Q9" s="55"/>
      <c r="R9" s="55"/>
      <c r="S9" s="55"/>
      <c r="T9" s="31" t="s">
        <v>4</v>
      </c>
      <c r="U9" s="31"/>
      <c r="V9" s="31"/>
      <c r="W9" s="31"/>
      <c r="X9" s="31"/>
      <c r="Y9" s="31"/>
      <c r="Z9" s="31"/>
      <c r="AA9" s="31" t="s">
        <v>22</v>
      </c>
      <c r="AB9" s="31"/>
      <c r="AC9" s="31"/>
      <c r="AD9" s="31"/>
      <c r="AE9" s="31" t="s">
        <v>107</v>
      </c>
      <c r="AF9" s="31"/>
      <c r="AG9" s="31"/>
      <c r="AH9" s="31"/>
      <c r="AI9" s="31"/>
    </row>
    <row r="10" spans="1:46" s="21" customFormat="1" ht="77.150000000000006" customHeight="1" x14ac:dyDescent="0.35">
      <c r="A10" s="31"/>
      <c r="B10" s="31"/>
      <c r="C10" s="31"/>
      <c r="D10" s="31"/>
      <c r="E10" s="31"/>
      <c r="F10" s="31"/>
      <c r="G10" s="22" t="s">
        <v>7</v>
      </c>
      <c r="H10" s="22" t="s">
        <v>8</v>
      </c>
      <c r="I10" s="22" t="s">
        <v>9</v>
      </c>
      <c r="J10" s="22" t="s">
        <v>10</v>
      </c>
      <c r="K10" s="22" t="s">
        <v>11</v>
      </c>
      <c r="L10" s="54"/>
      <c r="M10" s="23" t="s">
        <v>14</v>
      </c>
      <c r="N10" s="24" t="s">
        <v>100</v>
      </c>
      <c r="O10" s="23" t="s">
        <v>16</v>
      </c>
      <c r="P10" s="24" t="s">
        <v>17</v>
      </c>
      <c r="Q10" s="24" t="s">
        <v>18</v>
      </c>
      <c r="R10" s="24" t="s">
        <v>19</v>
      </c>
      <c r="S10" s="24" t="s">
        <v>20</v>
      </c>
      <c r="T10" s="22" t="s">
        <v>12</v>
      </c>
      <c r="U10" s="22" t="s">
        <v>13</v>
      </c>
      <c r="V10" s="22" t="s">
        <v>89</v>
      </c>
      <c r="W10" s="22" t="s">
        <v>90</v>
      </c>
      <c r="X10" s="22" t="s">
        <v>9</v>
      </c>
      <c r="Y10" s="22" t="s">
        <v>10</v>
      </c>
      <c r="Z10" s="22" t="s">
        <v>11</v>
      </c>
      <c r="AA10" s="22" t="s">
        <v>21</v>
      </c>
      <c r="AB10" s="22" t="s">
        <v>22</v>
      </c>
      <c r="AC10" s="22" t="s">
        <v>101</v>
      </c>
      <c r="AD10" s="22" t="s">
        <v>23</v>
      </c>
      <c r="AE10" s="22" t="s">
        <v>102</v>
      </c>
      <c r="AF10" s="22" t="s">
        <v>97</v>
      </c>
      <c r="AG10" s="22" t="s">
        <v>98</v>
      </c>
      <c r="AH10" s="25" t="s">
        <v>103</v>
      </c>
      <c r="AI10" s="25" t="s">
        <v>104</v>
      </c>
    </row>
    <row r="11" spans="1:46" s="69" customFormat="1" ht="119" customHeight="1" x14ac:dyDescent="0.3">
      <c r="A11" s="12">
        <v>1</v>
      </c>
      <c r="B11" s="26" t="s">
        <v>110</v>
      </c>
      <c r="C11" s="26" t="s">
        <v>111</v>
      </c>
      <c r="D11" s="27" t="s">
        <v>112</v>
      </c>
      <c r="E11" s="26" t="s">
        <v>46</v>
      </c>
      <c r="F11" s="26" t="s">
        <v>50</v>
      </c>
      <c r="G11" s="57">
        <v>0.4</v>
      </c>
      <c r="H11" s="57">
        <v>0.6</v>
      </c>
      <c r="I11" s="58" t="str">
        <f>+IF(G11=20%,"Muy Baja",IF(AND(G11=40%),"Baja",IF(AND(G11=60%),"Media",IF(AND(G11=80%),"Alta",IF(AND(G11=100%),"Muy Alta","")))))</f>
        <v>Baja</v>
      </c>
      <c r="J11" s="59" t="str">
        <f>+IF(H11=20%,"Leve",IF(AND(H11=40%),"Menor",IF(AND(H11=60%),"Moderado",IF(AND(H11=80%),"Mayor",IF(AND(H11=100%),"Catastrófico","")))))</f>
        <v>Moderado</v>
      </c>
      <c r="K11" s="60" t="str">
        <f>+IF(I11="Muy alta",IF(J11="Leve","Muy alta",IF(J11="Menor","Alto",IF(J11="Moderado","Alto",IF(J11="Mayor","Alto",IF(J11="Catastrófico","Extremo"))))),IF(I11="Alta",IF(J11="Leve","Moderado",IF(J11="Menor","Moderado",IF(J11="Moderado","Alto",IF(J11="Mayor","Alto",IF(J11="Catastrófico","Extremo"))))),IF(I11="Media",IF(J11="Leve","Moderado",IF(J11="Menor","Moderado",IF(J11="Moderado","Moderado",IF(J11="Mayor","Alto",IF(J11="Catastrófico","Extremo"))))),IF(I11="Baja",IF(J11="Leve","Bajo",IF(J11="Menor","Moderado",IF(J11="Moderado","Moderado",IF(J11="Mayor","Alto",IF(J11="Catastrófico","Extremo"))))),IF(I11="Muy baja",IF(J11="Leve","Bajo",IF(J11="Menor","Bajo",IF(J11="Moderado","Moderado",IF(J11="Mayor","Alto",IF(J11="Catastrófico","Extremo"))))),"")))))</f>
        <v>Moderado</v>
      </c>
      <c r="L11" s="61" t="s">
        <v>113</v>
      </c>
      <c r="M11" s="30" t="s">
        <v>31</v>
      </c>
      <c r="N11" s="30" t="s">
        <v>26</v>
      </c>
      <c r="O11" s="30" t="s">
        <v>32</v>
      </c>
      <c r="P11" s="30" t="s">
        <v>33</v>
      </c>
      <c r="Q11" s="30" t="s">
        <v>80</v>
      </c>
      <c r="R11" s="30" t="s">
        <v>38</v>
      </c>
      <c r="S11" s="30" t="s">
        <v>81</v>
      </c>
      <c r="T11" s="57">
        <f>IF(N11="Probabilidad",G11-(G11*IF(AND(M11="Preventivo",O11="Automático"),0.5,IF(AND(M11="Preventivo",O11="Manual"),0.4,IF(AND(M11="Detectivo",O11="Automático"),0.4,IF(AND(M11="Detectivo",O11="Manual"),0.3,IF(AND(M11="Correctivo",O11="Automático"),0.35,IF(AND(M11="Correctivo",O11="Manual"),0.25,G11))))))))</f>
        <v>0.24</v>
      </c>
      <c r="U11" s="62">
        <f>IF(N11="Impacto",H11-(H11*(IF(AND(M11="Preventivo",O11="Automático"),0.5,IF(AND(M11="Preventivo",O11="Manual"),0.4,IF(AND(M11="Detectivo",O11="Automático"),0.4,IF(AND(M11="Detectivo",O11="Manual"),0.3,IF(AND(M11="Correctivo",O11="Automático"),0.35,IF(AND(M11="Correctivo",O11="Manual"),0.25,H11)))))))),H11)</f>
        <v>0.6</v>
      </c>
      <c r="V11" s="62">
        <f>+T11</f>
        <v>0.24</v>
      </c>
      <c r="W11" s="62">
        <f>+U11</f>
        <v>0.6</v>
      </c>
      <c r="X11" s="58" t="str">
        <f>+IF(V11=0,"",IF(V11&lt;=0.2,"Muy baja",IF(V11&lt;=0.4,"Baja",IF(V11&lt;=0.6,"Media",IF(V11&lt;=0.8,"Alta",IF(V11&lt;=1,"Muy alta",""))))))</f>
        <v>Baja</v>
      </c>
      <c r="Y11" s="59" t="str">
        <f>+IF(W11=0,"",IF(W11&lt;=0.2,"Leve",IF(W11&lt;=0.4,"Menor",IF(W11&lt;=0.6,"Moderado",IF(W11&lt;=0.8,"Mayor",IF(W11&lt;=1,"Catastrófico",""))))))</f>
        <v>Moderado</v>
      </c>
      <c r="Z11" s="60" t="str">
        <f>+IF(X11="Muy alta",IF(Y11="Leve","Muy alta",IF(Y11="Menor","Alto",IF(Y11="Moderado","Alto",IF(Y11="Mayor","Alto",IF(Y11="Catastrófico","Extremo"))))),IF(X11="Alta",IF(Y11="Leve","Moderado",IF(Y11="Menor","Moderado",IF(Y11="Moderado","Alto",IF(Y11="Mayor","Alto",IF(Y11="Catastrófico","Extremo"))))),IF(X11="Media",IF(Y11="Leve","Moderado",IF(Y11="Menor","Moderado",IF(Y11="Moderado","Moderado",IF(Y11="Mayor","Alto",IF(Y11="Catastrófico","Extremo"))))),IF(X11="Baja",IF(Y11="Leve","Bajo",IF(Y11="Menor","Moderado",IF(Y11="Moderado","Moderado",IF(Y11="Mayor","Alto",IF(Y11="Catastrófico","Extremo"))))),IF(X11="Muy baja",IF(Y11="Leve","Bajo",IF(Y11="Menor","Bajo",IF(Y11="Moderado","Moderado",IF(Y11="Mayor","Alto",IF(Y11="Catastrófico","Extremo"))))),"")))))</f>
        <v>Moderado</v>
      </c>
      <c r="AA11" s="30" t="s">
        <v>114</v>
      </c>
      <c r="AB11" s="30" t="str">
        <f>+IF(Z11="","",IF(OR(Z11="Extremo",Z11="Alto",Z11="Moderado"),"Reducir_mitigar_Transferir_Evitar",IF(Z11="Bajo","Aceptar")))</f>
        <v>Reducir_mitigar_Transferir_Evitar</v>
      </c>
      <c r="AC11" s="63" t="s">
        <v>115</v>
      </c>
      <c r="AD11" s="30" t="str">
        <f>+IF($AA11="","",IF($AA11="No Requiere Plan de Acción","Aceptar",$AC11))</f>
        <v>Evitar</v>
      </c>
      <c r="AE11" s="64" t="s">
        <v>116</v>
      </c>
      <c r="AF11" s="63" t="s">
        <v>117</v>
      </c>
      <c r="AG11" s="112" t="s">
        <v>366</v>
      </c>
      <c r="AH11" s="65" t="s">
        <v>118</v>
      </c>
      <c r="AI11" s="65" t="s">
        <v>119</v>
      </c>
      <c r="AJ11" s="66"/>
      <c r="AK11" s="67"/>
      <c r="AL11" s="67"/>
      <c r="AM11" s="67"/>
      <c r="AN11" s="68"/>
      <c r="AO11" s="68"/>
      <c r="AP11" s="68"/>
      <c r="AQ11" s="68"/>
      <c r="AR11" s="68"/>
      <c r="AS11" s="67"/>
      <c r="AT11" s="67"/>
    </row>
    <row r="12" spans="1:46" s="69" customFormat="1" ht="121" customHeight="1" x14ac:dyDescent="0.3">
      <c r="A12" s="70">
        <v>2</v>
      </c>
      <c r="B12" s="71" t="s">
        <v>110</v>
      </c>
      <c r="C12" s="71" t="s">
        <v>120</v>
      </c>
      <c r="D12" s="72" t="s">
        <v>121</v>
      </c>
      <c r="E12" s="71" t="s">
        <v>46</v>
      </c>
      <c r="F12" s="71" t="s">
        <v>50</v>
      </c>
      <c r="G12" s="73">
        <v>0.2</v>
      </c>
      <c r="H12" s="73">
        <v>1</v>
      </c>
      <c r="I12" s="74" t="str">
        <f t="shared" ref="I12:I66" si="0">+IF(G12=20%,"Muy Baja",IF(AND(G12=40%),"Baja",IF(AND(G12=60%),"Media",IF(AND(G12=80%),"Alta",IF(AND(G12=100%),"Muy Alta","")))))</f>
        <v>Muy Baja</v>
      </c>
      <c r="J12" s="75" t="str">
        <f t="shared" ref="J12:J66" si="1">+IF(H12=20%,"Leve",IF(AND(H12=40%),"Menor",IF(AND(H12=60%),"Moderado",IF(AND(H12=80%),"Mayor",IF(AND(H12=100%),"Catastrófico","")))))</f>
        <v>Catastrófico</v>
      </c>
      <c r="K12" s="76" t="str">
        <f t="shared" ref="K12:K66" si="2">+IF(I12="Muy alta",IF(J12="Leve","Muy alta",IF(J12="Menor","Alto",IF(J12="Moderado","Alto",IF(J12="Mayor","Alto",IF(J12="Catastrófico","Extremo"))))),IF(I12="Alta",IF(J12="Leve","Moderado",IF(J12="Menor","Moderado",IF(J12="Moderado","Alto",IF(J12="Mayor","Alto",IF(J12="Catastrófico","Extremo"))))),IF(I12="Media",IF(J12="Leve","Moderado",IF(J12="Menor","Moderado",IF(J12="Moderado","Moderado",IF(J12="Mayor","Alto",IF(J12="Catastrófico","Extremo"))))),IF(I12="Baja",IF(J12="Leve","Bajo",IF(J12="Menor","Moderado",IF(J12="Moderado","Moderado",IF(J12="Mayor","Alto",IF(J12="Catastrófico","Extremo"))))),IF(I12="Muy baja",IF(J12="Leve","Bajo",IF(J12="Menor","Bajo",IF(J12="Moderado","Moderado",IF(J12="Mayor","Alto",IF(J12="Catastrófico","Extremo"))))),"")))))</f>
        <v>Extremo</v>
      </c>
      <c r="L12" s="61" t="s">
        <v>122</v>
      </c>
      <c r="M12" s="30" t="s">
        <v>31</v>
      </c>
      <c r="N12" s="30" t="s">
        <v>26</v>
      </c>
      <c r="O12" s="30" t="s">
        <v>32</v>
      </c>
      <c r="P12" s="30" t="s">
        <v>33</v>
      </c>
      <c r="Q12" s="30" t="s">
        <v>80</v>
      </c>
      <c r="R12" s="30" t="s">
        <v>38</v>
      </c>
      <c r="S12" s="30" t="s">
        <v>36</v>
      </c>
      <c r="T12" s="57">
        <f>IF(N12="Probabilidad",G12-(G12*IF(AND(M12="Preventivo",O12="Automático"),0.5,IF(AND(M12="Preventivo",O12="Manual"),0.4,IF(AND(M12="Detectivo",O12="Automático"),0.4,IF(AND(M12="Detectivo",O12="Manual"),0.3,IF(AND(M12="Correctivo",O12="Automático"),0.35,IF(AND(M12="Correctivo",O12="Manual"),0.25,G12))))))))</f>
        <v>0.12</v>
      </c>
      <c r="U12" s="62">
        <v>1</v>
      </c>
      <c r="V12" s="77">
        <f>+AVERAGE(T12:T13)</f>
        <v>0.12</v>
      </c>
      <c r="W12" s="77">
        <f>+AVERAGE(U12:U13)</f>
        <v>1</v>
      </c>
      <c r="X12" s="74" t="str">
        <f>+IF(V12=0,"",IF(V12&lt;=0.2,"Muy baja",IF(V12&lt;=0.4,"Baja",IF(V12&lt;=0.6,"Media",IF(V12&lt;=0.8,"Alta",IF(V12&lt;=1,"Muy alta",""))))))</f>
        <v>Muy baja</v>
      </c>
      <c r="Y12" s="75" t="str">
        <f>+IF(W12=0,"",IF(W12&lt;=0.2,"Leve",IF(W12&lt;=0.4,"Menor",IF(W12&lt;=0.6,"Moderado",IF(W12&lt;=0.8,"Mayor",IF(W12&lt;=1,"Catastrófico",""))))))</f>
        <v>Catastrófico</v>
      </c>
      <c r="Z12" s="76" t="str">
        <f t="shared" ref="Z12:Z66" si="3">+IF(X12="Muy alta",IF(Y12="Leve","Muy alta",IF(Y12="Menor","Alto",IF(Y12="Moderado","Alto",IF(Y12="Mayor","Alto",IF(Y12="Catastrófico","Extremo"))))),IF(X12="Alta",IF(Y12="Leve","Moderado",IF(Y12="Menor","Moderado",IF(Y12="Moderado","Alto",IF(Y12="Mayor","Alto",IF(Y12="Catastrófico","Extremo"))))),IF(X12="Media",IF(Y12="Leve","Moderado",IF(Y12="Menor","Moderado",IF(Y12="Moderado","Moderado",IF(Y12="Mayor","Alto",IF(Y12="Catastrófico","Extremo"))))),IF(X12="Baja",IF(Y12="Leve","Bajo",IF(Y12="Menor","Moderado",IF(Y12="Moderado","Moderado",IF(Y12="Mayor","Alto",IF(Y12="Catastrófico","Extremo"))))),IF(X12="Muy baja",IF(Y12="Leve","Bajo",IF(Y12="Menor","Bajo",IF(Y12="Moderado","Moderado",IF(Y12="Mayor","Alto",IF(Y12="Catastrófico","Extremo"))))),"")))))</f>
        <v>Extremo</v>
      </c>
      <c r="AA12" s="78" t="s">
        <v>114</v>
      </c>
      <c r="AB12" s="78" t="str">
        <f>+IF(Z12="","",IF(OR(Z12="Extremo",Z12="Alto",Z12="Moderado"),"Reducir_mitigar_Transferir_Evitar",IF(Z12="Bajo","Aceptar")))</f>
        <v>Reducir_mitigar_Transferir_Evitar</v>
      </c>
      <c r="AC12" s="79" t="s">
        <v>123</v>
      </c>
      <c r="AD12" s="78" t="str">
        <f>+IF($AA12="","",IF($AA12="No Requiere Plan de Acción","Aceptar",$AC12))</f>
        <v>Reducir_Mitigar</v>
      </c>
      <c r="AE12" s="64" t="s">
        <v>124</v>
      </c>
      <c r="AF12" s="63" t="s">
        <v>117</v>
      </c>
      <c r="AG12" s="112" t="s">
        <v>366</v>
      </c>
      <c r="AH12" s="65" t="s">
        <v>118</v>
      </c>
      <c r="AI12" s="65" t="s">
        <v>119</v>
      </c>
      <c r="AJ12" s="66"/>
      <c r="AK12" s="67"/>
      <c r="AL12" s="80"/>
      <c r="AM12" s="81"/>
      <c r="AN12" s="68"/>
      <c r="AO12" s="68"/>
      <c r="AP12" s="68"/>
      <c r="AQ12" s="68"/>
      <c r="AR12" s="68"/>
      <c r="AS12" s="67"/>
      <c r="AT12" s="67"/>
    </row>
    <row r="13" spans="1:46" s="69" customFormat="1" ht="151" customHeight="1" x14ac:dyDescent="0.3">
      <c r="A13" s="82"/>
      <c r="B13" s="83"/>
      <c r="C13" s="83"/>
      <c r="D13" s="84"/>
      <c r="E13" s="83"/>
      <c r="F13" s="83"/>
      <c r="G13" s="85"/>
      <c r="H13" s="85"/>
      <c r="I13" s="86"/>
      <c r="J13" s="87"/>
      <c r="K13" s="88"/>
      <c r="L13" s="61" t="s">
        <v>125</v>
      </c>
      <c r="M13" s="30" t="s">
        <v>31</v>
      </c>
      <c r="N13" s="30" t="s">
        <v>26</v>
      </c>
      <c r="O13" s="30" t="s">
        <v>32</v>
      </c>
      <c r="P13" s="30" t="s">
        <v>33</v>
      </c>
      <c r="Q13" s="30" t="s">
        <v>34</v>
      </c>
      <c r="R13" s="30" t="s">
        <v>38</v>
      </c>
      <c r="S13" s="30" t="s">
        <v>36</v>
      </c>
      <c r="T13" s="57">
        <v>0.12</v>
      </c>
      <c r="U13" s="62">
        <v>1</v>
      </c>
      <c r="V13" s="89"/>
      <c r="W13" s="89"/>
      <c r="X13" s="86"/>
      <c r="Y13" s="87"/>
      <c r="Z13" s="88"/>
      <c r="AA13" s="90"/>
      <c r="AB13" s="90"/>
      <c r="AC13" s="91"/>
      <c r="AD13" s="90"/>
      <c r="AE13" s="64" t="s">
        <v>126</v>
      </c>
      <c r="AF13" s="63" t="s">
        <v>127</v>
      </c>
      <c r="AG13" s="112" t="s">
        <v>377</v>
      </c>
      <c r="AH13" s="65" t="s">
        <v>128</v>
      </c>
      <c r="AI13" s="65" t="s">
        <v>129</v>
      </c>
      <c r="AJ13" s="66"/>
      <c r="AK13" s="67"/>
      <c r="AL13" s="80"/>
      <c r="AM13" s="81"/>
      <c r="AN13" s="68"/>
      <c r="AO13" s="68"/>
      <c r="AP13" s="68"/>
      <c r="AQ13" s="68"/>
      <c r="AR13" s="68"/>
      <c r="AS13" s="67"/>
      <c r="AT13" s="67"/>
    </row>
    <row r="14" spans="1:46" s="69" customFormat="1" ht="135" customHeight="1" x14ac:dyDescent="0.3">
      <c r="A14" s="12">
        <v>3</v>
      </c>
      <c r="B14" s="26" t="s">
        <v>110</v>
      </c>
      <c r="C14" s="26" t="s">
        <v>130</v>
      </c>
      <c r="D14" s="27" t="s">
        <v>131</v>
      </c>
      <c r="E14" s="26" t="s">
        <v>46</v>
      </c>
      <c r="F14" s="26" t="s">
        <v>50</v>
      </c>
      <c r="G14" s="57">
        <v>0.8</v>
      </c>
      <c r="H14" s="57">
        <v>1</v>
      </c>
      <c r="I14" s="58" t="str">
        <f t="shared" si="0"/>
        <v>Alta</v>
      </c>
      <c r="J14" s="59" t="str">
        <f t="shared" si="1"/>
        <v>Catastrófico</v>
      </c>
      <c r="K14" s="60" t="str">
        <f t="shared" si="2"/>
        <v>Extremo</v>
      </c>
      <c r="L14" s="61" t="s">
        <v>132</v>
      </c>
      <c r="M14" s="30" t="s">
        <v>31</v>
      </c>
      <c r="N14" s="30" t="s">
        <v>26</v>
      </c>
      <c r="O14" s="30" t="s">
        <v>32</v>
      </c>
      <c r="P14" s="30" t="s">
        <v>33</v>
      </c>
      <c r="Q14" s="30" t="s">
        <v>80</v>
      </c>
      <c r="R14" s="30" t="s">
        <v>38</v>
      </c>
      <c r="S14" s="30" t="s">
        <v>81</v>
      </c>
      <c r="T14" s="57">
        <f t="shared" ref="T14:T66" si="4">IF(N14="Probabilidad",G14-(G14*IF(AND(M14="Preventivo",O14="Automático"),0.5,IF(AND(M14="Preventivo",O14="Manual"),0.4,IF(AND(M14="Detectivo",O14="Automático"),0.4,IF(AND(M14="Detectivo",O14="Manual"),0.3,IF(AND(M14="Correctivo",O14="Automático"),0.35,IF(AND(M14="Correctivo",O14="Manual"),0.25,G14))))))))</f>
        <v>0.48</v>
      </c>
      <c r="U14" s="62">
        <f t="shared" ref="U14:U66" si="5">IF(N14="Impacto",H14-(H14*(IF(AND(M14="Preventivo",O14="Automático"),0.5,IF(AND(M14="Preventivo",O14="Manual"),0.4,IF(AND(M14="Detectivo",O14="Automático"),0.4,IF(AND(M14="Detectivo",O14="Manual"),0.3,IF(AND(M14="Correctivo",O14="Automático"),0.35,IF(AND(M14="Correctivo",O14="Manual"),0.25,H14)))))))),H14)</f>
        <v>1</v>
      </c>
      <c r="V14" s="62">
        <f t="shared" ref="V14:W66" si="6">+T14</f>
        <v>0.48</v>
      </c>
      <c r="W14" s="62">
        <f t="shared" si="6"/>
        <v>1</v>
      </c>
      <c r="X14" s="58" t="str">
        <f>+IF(V14=0,"",IF(V14&lt;=0.2,"Muy baja",IF(V14&lt;=0.4,"Baja",IF(V14&lt;=0.6,"Media",IF(V14&lt;=0.8,"Alta",IF(V14&lt;=1,"Muy alta",""))))))</f>
        <v>Media</v>
      </c>
      <c r="Y14" s="59" t="str">
        <f t="shared" ref="Y14:Y66" si="7">+IF(W14=0,"",IF(W14&lt;=0.2,"Leve",IF(W14&lt;=0.4,"Menor",IF(W14&lt;=0.6,"Moderado",IF(W14&lt;=0.8,"Mayor",IF(W14&lt;=1,"Catastrófico",""))))))</f>
        <v>Catastrófico</v>
      </c>
      <c r="Z14" s="60" t="str">
        <f t="shared" si="3"/>
        <v>Extremo</v>
      </c>
      <c r="AA14" s="30" t="s">
        <v>114</v>
      </c>
      <c r="AB14" s="92" t="str">
        <f t="shared" ref="AB14" si="8">+IF(Z14="","",IF(OR(Z14="Extremo",Z14="Alto",Z14="Moderado"),"Reducir_mitigar_Transferir_Evitar",IF(Z14="Bajo","Aceptar")))</f>
        <v>Reducir_mitigar_Transferir_Evitar</v>
      </c>
      <c r="AC14" s="63" t="s">
        <v>115</v>
      </c>
      <c r="AD14" s="30" t="str">
        <f>+IF($AA14="","",IF($AA14="No Requiere Plan de Acción","Aceptar",$AC14))</f>
        <v>Evitar</v>
      </c>
      <c r="AE14" s="64" t="s">
        <v>133</v>
      </c>
      <c r="AF14" s="63" t="s">
        <v>117</v>
      </c>
      <c r="AG14" s="112" t="s">
        <v>366</v>
      </c>
      <c r="AH14" s="65" t="s">
        <v>134</v>
      </c>
      <c r="AI14" s="65" t="s">
        <v>129</v>
      </c>
      <c r="AJ14" s="66"/>
      <c r="AK14" s="67"/>
      <c r="AL14" s="80"/>
      <c r="AM14" s="81"/>
      <c r="AN14" s="68"/>
      <c r="AO14" s="68"/>
      <c r="AP14" s="68"/>
      <c r="AQ14" s="68"/>
      <c r="AR14" s="93"/>
      <c r="AS14" s="67"/>
      <c r="AT14" s="67"/>
    </row>
    <row r="15" spans="1:46" s="69" customFormat="1" ht="107" customHeight="1" x14ac:dyDescent="0.3">
      <c r="A15" s="30">
        <v>4</v>
      </c>
      <c r="B15" s="30" t="s">
        <v>135</v>
      </c>
      <c r="C15" s="30" t="s">
        <v>136</v>
      </c>
      <c r="D15" s="61" t="s">
        <v>137</v>
      </c>
      <c r="E15" s="30" t="s">
        <v>46</v>
      </c>
      <c r="F15" s="30" t="s">
        <v>50</v>
      </c>
      <c r="G15" s="57">
        <v>0.8</v>
      </c>
      <c r="H15" s="57">
        <v>1</v>
      </c>
      <c r="I15" s="58" t="str">
        <f t="shared" si="0"/>
        <v>Alta</v>
      </c>
      <c r="J15" s="59" t="str">
        <f t="shared" si="1"/>
        <v>Catastrófico</v>
      </c>
      <c r="K15" s="60" t="str">
        <f t="shared" si="2"/>
        <v>Extremo</v>
      </c>
      <c r="L15" s="61" t="s">
        <v>138</v>
      </c>
      <c r="M15" s="30" t="s">
        <v>31</v>
      </c>
      <c r="N15" s="30" t="s">
        <v>26</v>
      </c>
      <c r="O15" s="30" t="s">
        <v>32</v>
      </c>
      <c r="P15" s="30" t="s">
        <v>33</v>
      </c>
      <c r="Q15" s="30" t="s">
        <v>80</v>
      </c>
      <c r="R15" s="30" t="s">
        <v>38</v>
      </c>
      <c r="S15" s="30" t="s">
        <v>81</v>
      </c>
      <c r="T15" s="57">
        <f t="shared" si="4"/>
        <v>0.48</v>
      </c>
      <c r="U15" s="62">
        <f t="shared" si="5"/>
        <v>1</v>
      </c>
      <c r="V15" s="62">
        <f t="shared" si="6"/>
        <v>0.48</v>
      </c>
      <c r="W15" s="62">
        <f t="shared" si="6"/>
        <v>1</v>
      </c>
      <c r="X15" s="58" t="str">
        <f t="shared" ref="X15:X66" si="9">+IF(V15=0,"",IF(V15&lt;=0.2,"Muy baja",IF(V15&lt;=0.4,"Baja",IF(V15&lt;=0.6,"Media",IF(V15&lt;=0.8,"Alta",IF(V15&lt;=1,"Muy alta",""))))))</f>
        <v>Media</v>
      </c>
      <c r="Y15" s="59" t="str">
        <f t="shared" si="7"/>
        <v>Catastrófico</v>
      </c>
      <c r="Z15" s="60" t="str">
        <f t="shared" si="3"/>
        <v>Extremo</v>
      </c>
      <c r="AA15" s="30" t="s">
        <v>114</v>
      </c>
      <c r="AB15" s="92" t="str">
        <f>+IF(Z15="","",IF(OR(Z15="Extremo",Z15="Alto",Z15="Moderado"),"Reducir_mitigar_Transferir_Evitar",IF(Z15="Bajo","Aceptar")))</f>
        <v>Reducir_mitigar_Transferir_Evitar</v>
      </c>
      <c r="AC15" s="63" t="s">
        <v>123</v>
      </c>
      <c r="AD15" s="30" t="str">
        <f t="shared" ref="AD15:AD21" si="10">+IF($AA15="","",IF($AA15="No Requiere Plan de Acción","Aceptar",$AC15))</f>
        <v>Reducir_Mitigar</v>
      </c>
      <c r="AE15" s="64" t="s">
        <v>139</v>
      </c>
      <c r="AF15" s="63" t="s">
        <v>117</v>
      </c>
      <c r="AG15" s="112" t="s">
        <v>366</v>
      </c>
      <c r="AH15" s="65" t="s">
        <v>134</v>
      </c>
      <c r="AI15" s="65" t="s">
        <v>129</v>
      </c>
      <c r="AJ15" s="66"/>
      <c r="AK15" s="67"/>
      <c r="AL15" s="80"/>
      <c r="AM15" s="81"/>
      <c r="AN15" s="68"/>
      <c r="AO15" s="68"/>
      <c r="AP15" s="68"/>
      <c r="AQ15" s="93"/>
      <c r="AR15" s="68"/>
      <c r="AS15" s="67"/>
      <c r="AT15" s="67"/>
    </row>
    <row r="16" spans="1:46" s="69" customFormat="1" ht="211" customHeight="1" x14ac:dyDescent="0.3">
      <c r="A16" s="78">
        <v>5</v>
      </c>
      <c r="B16" s="78" t="s">
        <v>140</v>
      </c>
      <c r="C16" s="78" t="s">
        <v>141</v>
      </c>
      <c r="D16" s="94" t="s">
        <v>142</v>
      </c>
      <c r="E16" s="78" t="s">
        <v>46</v>
      </c>
      <c r="F16" s="78" t="s">
        <v>50</v>
      </c>
      <c r="G16" s="73">
        <v>0.4</v>
      </c>
      <c r="H16" s="73">
        <v>0.6</v>
      </c>
      <c r="I16" s="74" t="str">
        <f t="shared" si="0"/>
        <v>Baja</v>
      </c>
      <c r="J16" s="75" t="str">
        <f t="shared" si="1"/>
        <v>Moderado</v>
      </c>
      <c r="K16" s="76" t="str">
        <f t="shared" si="2"/>
        <v>Moderado</v>
      </c>
      <c r="L16" s="61" t="s">
        <v>143</v>
      </c>
      <c r="M16" s="30" t="s">
        <v>31</v>
      </c>
      <c r="N16" s="30" t="s">
        <v>26</v>
      </c>
      <c r="O16" s="30" t="s">
        <v>32</v>
      </c>
      <c r="P16" s="30" t="s">
        <v>33</v>
      </c>
      <c r="Q16" s="30" t="s">
        <v>80</v>
      </c>
      <c r="R16" s="30" t="s">
        <v>38</v>
      </c>
      <c r="S16" s="30" t="s">
        <v>36</v>
      </c>
      <c r="T16" s="57">
        <f t="shared" si="4"/>
        <v>0.24</v>
      </c>
      <c r="U16" s="62">
        <f t="shared" si="5"/>
        <v>0.6</v>
      </c>
      <c r="V16" s="77">
        <f>+AVERAGE(T16:T17)</f>
        <v>0.24</v>
      </c>
      <c r="W16" s="77">
        <f>+AVERAGE(U16:U17)</f>
        <v>0.6</v>
      </c>
      <c r="X16" s="74" t="str">
        <f t="shared" si="9"/>
        <v>Baja</v>
      </c>
      <c r="Y16" s="75" t="str">
        <f t="shared" si="7"/>
        <v>Moderado</v>
      </c>
      <c r="Z16" s="76" t="str">
        <f t="shared" si="3"/>
        <v>Moderado</v>
      </c>
      <c r="AA16" s="78" t="s">
        <v>114</v>
      </c>
      <c r="AB16" s="78" t="str">
        <f>+IF(Z16="","",IF(OR(Z16="Extremo",Z16="Alto",Z16="Moderado"),"Reducir_mitigar_Transferir_Evitar",IF(Z16="Bajo","Aceptar")))</f>
        <v>Reducir_mitigar_Transferir_Evitar</v>
      </c>
      <c r="AC16" s="79" t="s">
        <v>115</v>
      </c>
      <c r="AD16" s="78" t="str">
        <f t="shared" si="10"/>
        <v>Evitar</v>
      </c>
      <c r="AE16" s="64" t="s">
        <v>144</v>
      </c>
      <c r="AF16" s="63" t="s">
        <v>145</v>
      </c>
      <c r="AG16" s="112" t="s">
        <v>367</v>
      </c>
      <c r="AH16" s="65" t="s">
        <v>134</v>
      </c>
      <c r="AI16" s="65" t="s">
        <v>129</v>
      </c>
      <c r="AJ16" s="66"/>
      <c r="AK16" s="67"/>
      <c r="AL16" s="80"/>
      <c r="AM16" s="81"/>
      <c r="AN16" s="68"/>
      <c r="AO16" s="68"/>
      <c r="AP16" s="68"/>
      <c r="AQ16" s="95"/>
      <c r="AR16" s="68"/>
      <c r="AS16" s="67"/>
      <c r="AT16" s="67"/>
    </row>
    <row r="17" spans="1:46" s="69" customFormat="1" ht="181.5" customHeight="1" x14ac:dyDescent="0.3">
      <c r="A17" s="90"/>
      <c r="B17" s="90"/>
      <c r="C17" s="90"/>
      <c r="D17" s="96"/>
      <c r="E17" s="90"/>
      <c r="F17" s="90"/>
      <c r="G17" s="85"/>
      <c r="H17" s="85"/>
      <c r="I17" s="86"/>
      <c r="J17" s="87"/>
      <c r="K17" s="88"/>
      <c r="L17" s="61" t="s">
        <v>146</v>
      </c>
      <c r="M17" s="30" t="s">
        <v>31</v>
      </c>
      <c r="N17" s="30" t="s">
        <v>26</v>
      </c>
      <c r="O17" s="30" t="s">
        <v>32</v>
      </c>
      <c r="P17" s="30" t="s">
        <v>33</v>
      </c>
      <c r="Q17" s="30" t="s">
        <v>80</v>
      </c>
      <c r="R17" s="30" t="s">
        <v>38</v>
      </c>
      <c r="S17" s="30" t="s">
        <v>36</v>
      </c>
      <c r="T17" s="57">
        <v>0.24</v>
      </c>
      <c r="U17" s="62">
        <v>0.6</v>
      </c>
      <c r="V17" s="89"/>
      <c r="W17" s="89"/>
      <c r="X17" s="86"/>
      <c r="Y17" s="87"/>
      <c r="Z17" s="88"/>
      <c r="AA17" s="90"/>
      <c r="AB17" s="90"/>
      <c r="AC17" s="91"/>
      <c r="AD17" s="90"/>
      <c r="AE17" s="64" t="s">
        <v>147</v>
      </c>
      <c r="AF17" s="63" t="s">
        <v>148</v>
      </c>
      <c r="AG17" s="112" t="s">
        <v>378</v>
      </c>
      <c r="AH17" s="65" t="s">
        <v>134</v>
      </c>
      <c r="AI17" s="65" t="s">
        <v>129</v>
      </c>
      <c r="AJ17" s="66"/>
      <c r="AK17" s="67"/>
      <c r="AL17" s="80"/>
      <c r="AM17" s="81"/>
      <c r="AN17" s="68"/>
      <c r="AO17" s="68"/>
      <c r="AP17" s="68"/>
      <c r="AQ17" s="95"/>
      <c r="AR17" s="68"/>
      <c r="AS17" s="67"/>
      <c r="AT17" s="67"/>
    </row>
    <row r="18" spans="1:46" s="69" customFormat="1" ht="155" customHeight="1" x14ac:dyDescent="0.3">
      <c r="A18" s="78">
        <v>6</v>
      </c>
      <c r="B18" s="78" t="s">
        <v>140</v>
      </c>
      <c r="C18" s="78" t="s">
        <v>149</v>
      </c>
      <c r="D18" s="94" t="s">
        <v>150</v>
      </c>
      <c r="E18" s="78" t="s">
        <v>46</v>
      </c>
      <c r="F18" s="78" t="s">
        <v>50</v>
      </c>
      <c r="G18" s="73">
        <v>0.6</v>
      </c>
      <c r="H18" s="73">
        <v>0.8</v>
      </c>
      <c r="I18" s="74" t="str">
        <f t="shared" si="0"/>
        <v>Media</v>
      </c>
      <c r="J18" s="75" t="str">
        <f t="shared" si="1"/>
        <v>Mayor</v>
      </c>
      <c r="K18" s="76" t="str">
        <f t="shared" si="2"/>
        <v>Alto</v>
      </c>
      <c r="L18" s="61" t="s">
        <v>151</v>
      </c>
      <c r="M18" s="30" t="s">
        <v>31</v>
      </c>
      <c r="N18" s="30" t="s">
        <v>26</v>
      </c>
      <c r="O18" s="30" t="s">
        <v>32</v>
      </c>
      <c r="P18" s="30" t="s">
        <v>33</v>
      </c>
      <c r="Q18" s="30" t="s">
        <v>80</v>
      </c>
      <c r="R18" s="30" t="s">
        <v>38</v>
      </c>
      <c r="S18" s="30" t="s">
        <v>36</v>
      </c>
      <c r="T18" s="57">
        <f t="shared" si="4"/>
        <v>0.36</v>
      </c>
      <c r="U18" s="62">
        <f t="shared" si="5"/>
        <v>0.8</v>
      </c>
      <c r="V18" s="77">
        <f t="shared" si="6"/>
        <v>0.36</v>
      </c>
      <c r="W18" s="77">
        <f t="shared" si="6"/>
        <v>0.8</v>
      </c>
      <c r="X18" s="74" t="str">
        <f t="shared" si="9"/>
        <v>Baja</v>
      </c>
      <c r="Y18" s="75" t="str">
        <f t="shared" si="7"/>
        <v>Mayor</v>
      </c>
      <c r="Z18" s="76" t="str">
        <f t="shared" si="3"/>
        <v>Alto</v>
      </c>
      <c r="AA18" s="78" t="s">
        <v>114</v>
      </c>
      <c r="AB18" s="78" t="str">
        <f t="shared" ref="AB18:AB21" si="11">+IF(Z18="","",IF(OR(Z18="Extremo",Z18="Alto",Z18="Moderado"),"Reducir_mitigar_Transferir_Evitar",IF(Z18="Bajo","Aceptar")))</f>
        <v>Reducir_mitigar_Transferir_Evitar</v>
      </c>
      <c r="AC18" s="79" t="s">
        <v>115</v>
      </c>
      <c r="AD18" s="78" t="str">
        <f t="shared" si="10"/>
        <v>Evitar</v>
      </c>
      <c r="AE18" s="64" t="s">
        <v>152</v>
      </c>
      <c r="AF18" s="63" t="s">
        <v>153</v>
      </c>
      <c r="AG18" s="112" t="s">
        <v>394</v>
      </c>
      <c r="AH18" s="65" t="s">
        <v>134</v>
      </c>
      <c r="AI18" s="65" t="s">
        <v>129</v>
      </c>
      <c r="AJ18" s="66"/>
      <c r="AK18" s="67"/>
      <c r="AL18" s="80"/>
      <c r="AM18" s="81"/>
      <c r="AN18" s="68"/>
      <c r="AO18" s="68"/>
      <c r="AP18" s="68"/>
      <c r="AQ18" s="68"/>
      <c r="AR18" s="68"/>
      <c r="AS18" s="67"/>
      <c r="AT18" s="67"/>
    </row>
    <row r="19" spans="1:46" s="69" customFormat="1" ht="157" customHeight="1" x14ac:dyDescent="0.3">
      <c r="A19" s="90"/>
      <c r="B19" s="90"/>
      <c r="C19" s="90"/>
      <c r="D19" s="96"/>
      <c r="E19" s="90"/>
      <c r="F19" s="90"/>
      <c r="G19" s="85"/>
      <c r="H19" s="85"/>
      <c r="I19" s="86"/>
      <c r="J19" s="87"/>
      <c r="K19" s="88"/>
      <c r="L19" s="61" t="s">
        <v>154</v>
      </c>
      <c r="M19" s="30" t="s">
        <v>31</v>
      </c>
      <c r="N19" s="30" t="s">
        <v>26</v>
      </c>
      <c r="O19" s="30" t="s">
        <v>32</v>
      </c>
      <c r="P19" s="30" t="s">
        <v>33</v>
      </c>
      <c r="Q19" s="30" t="s">
        <v>80</v>
      </c>
      <c r="R19" s="30" t="s">
        <v>38</v>
      </c>
      <c r="S19" s="30" t="s">
        <v>81</v>
      </c>
      <c r="T19" s="57">
        <v>0.36</v>
      </c>
      <c r="U19" s="62">
        <v>0.8</v>
      </c>
      <c r="V19" s="89"/>
      <c r="W19" s="89"/>
      <c r="X19" s="86"/>
      <c r="Y19" s="87"/>
      <c r="Z19" s="88"/>
      <c r="AA19" s="90"/>
      <c r="AB19" s="90"/>
      <c r="AC19" s="91"/>
      <c r="AD19" s="90"/>
      <c r="AE19" s="64" t="s">
        <v>155</v>
      </c>
      <c r="AF19" s="63" t="s">
        <v>153</v>
      </c>
      <c r="AG19" s="112" t="s">
        <v>379</v>
      </c>
      <c r="AH19" s="65" t="s">
        <v>118</v>
      </c>
      <c r="AI19" s="65" t="s">
        <v>119</v>
      </c>
      <c r="AJ19" s="66"/>
      <c r="AK19" s="67"/>
      <c r="AL19" s="80"/>
      <c r="AM19" s="81"/>
      <c r="AN19" s="68"/>
      <c r="AO19" s="68"/>
      <c r="AP19" s="68"/>
      <c r="AQ19" s="68"/>
      <c r="AR19" s="68"/>
      <c r="AS19" s="67"/>
      <c r="AT19" s="67"/>
    </row>
    <row r="20" spans="1:46" s="69" customFormat="1" ht="227" customHeight="1" x14ac:dyDescent="0.3">
      <c r="A20" s="30">
        <v>7</v>
      </c>
      <c r="B20" s="30" t="s">
        <v>140</v>
      </c>
      <c r="C20" s="30" t="s">
        <v>156</v>
      </c>
      <c r="D20" s="61" t="s">
        <v>157</v>
      </c>
      <c r="E20" s="30" t="s">
        <v>158</v>
      </c>
      <c r="F20" s="30" t="s">
        <v>50</v>
      </c>
      <c r="G20" s="57">
        <v>0.2</v>
      </c>
      <c r="H20" s="57">
        <v>0.6</v>
      </c>
      <c r="I20" s="58" t="str">
        <f t="shared" si="0"/>
        <v>Muy Baja</v>
      </c>
      <c r="J20" s="59" t="str">
        <f t="shared" si="1"/>
        <v>Moderado</v>
      </c>
      <c r="K20" s="60" t="str">
        <f t="shared" si="2"/>
        <v>Moderado</v>
      </c>
      <c r="L20" s="61" t="s">
        <v>159</v>
      </c>
      <c r="M20" s="30" t="s">
        <v>31</v>
      </c>
      <c r="N20" s="30" t="s">
        <v>26</v>
      </c>
      <c r="O20" s="30" t="s">
        <v>32</v>
      </c>
      <c r="P20" s="30" t="s">
        <v>33</v>
      </c>
      <c r="Q20" s="30" t="s">
        <v>80</v>
      </c>
      <c r="R20" s="30" t="s">
        <v>38</v>
      </c>
      <c r="S20" s="30" t="s">
        <v>81</v>
      </c>
      <c r="T20" s="57">
        <f t="shared" si="4"/>
        <v>0.12</v>
      </c>
      <c r="U20" s="62">
        <f t="shared" si="5"/>
        <v>0.6</v>
      </c>
      <c r="V20" s="62">
        <f t="shared" si="6"/>
        <v>0.12</v>
      </c>
      <c r="W20" s="62">
        <f t="shared" si="6"/>
        <v>0.6</v>
      </c>
      <c r="X20" s="58" t="str">
        <f t="shared" si="9"/>
        <v>Muy baja</v>
      </c>
      <c r="Y20" s="59" t="str">
        <f t="shared" si="7"/>
        <v>Moderado</v>
      </c>
      <c r="Z20" s="60" t="str">
        <f t="shared" si="3"/>
        <v>Moderado</v>
      </c>
      <c r="AA20" s="30" t="s">
        <v>114</v>
      </c>
      <c r="AB20" s="92" t="str">
        <f t="shared" si="11"/>
        <v>Reducir_mitigar_Transferir_Evitar</v>
      </c>
      <c r="AC20" s="63" t="s">
        <v>115</v>
      </c>
      <c r="AD20" s="30" t="str">
        <f t="shared" si="10"/>
        <v>Evitar</v>
      </c>
      <c r="AE20" s="64" t="s">
        <v>160</v>
      </c>
      <c r="AF20" s="63" t="s">
        <v>161</v>
      </c>
      <c r="AG20" s="112" t="s">
        <v>380</v>
      </c>
      <c r="AH20" s="65" t="s">
        <v>118</v>
      </c>
      <c r="AI20" s="65" t="s">
        <v>119</v>
      </c>
      <c r="AJ20" s="66"/>
      <c r="AK20" s="67"/>
      <c r="AL20" s="80"/>
      <c r="AM20" s="67"/>
      <c r="AN20" s="81"/>
      <c r="AO20" s="81"/>
      <c r="AP20" s="81"/>
      <c r="AQ20" s="81"/>
      <c r="AR20" s="81"/>
      <c r="AS20" s="67"/>
      <c r="AT20" s="67"/>
    </row>
    <row r="21" spans="1:46" s="69" customFormat="1" ht="119" customHeight="1" x14ac:dyDescent="0.3">
      <c r="A21" s="78">
        <v>8</v>
      </c>
      <c r="B21" s="78" t="s">
        <v>162</v>
      </c>
      <c r="C21" s="78" t="s">
        <v>163</v>
      </c>
      <c r="D21" s="94" t="s">
        <v>164</v>
      </c>
      <c r="E21" s="78" t="s">
        <v>46</v>
      </c>
      <c r="F21" s="78" t="s">
        <v>50</v>
      </c>
      <c r="G21" s="73">
        <v>0.8</v>
      </c>
      <c r="H21" s="73">
        <v>1</v>
      </c>
      <c r="I21" s="74" t="str">
        <f t="shared" si="0"/>
        <v>Alta</v>
      </c>
      <c r="J21" s="75" t="str">
        <f t="shared" si="1"/>
        <v>Catastrófico</v>
      </c>
      <c r="K21" s="76" t="str">
        <f t="shared" si="2"/>
        <v>Extremo</v>
      </c>
      <c r="L21" s="61" t="s">
        <v>165</v>
      </c>
      <c r="M21" s="30" t="s">
        <v>31</v>
      </c>
      <c r="N21" s="30" t="s">
        <v>26</v>
      </c>
      <c r="O21" s="30" t="s">
        <v>32</v>
      </c>
      <c r="P21" s="30" t="s">
        <v>41</v>
      </c>
      <c r="Q21" s="30" t="s">
        <v>77</v>
      </c>
      <c r="R21" s="30" t="s">
        <v>38</v>
      </c>
      <c r="S21" s="30" t="s">
        <v>36</v>
      </c>
      <c r="T21" s="57">
        <f t="shared" si="4"/>
        <v>0.48</v>
      </c>
      <c r="U21" s="62">
        <f t="shared" si="5"/>
        <v>1</v>
      </c>
      <c r="V21" s="77">
        <f>+AVERAGE(T21:T23)</f>
        <v>0.48</v>
      </c>
      <c r="W21" s="77">
        <f>+AVERAGE(U21:U23)</f>
        <v>1</v>
      </c>
      <c r="X21" s="74" t="str">
        <f t="shared" si="9"/>
        <v>Media</v>
      </c>
      <c r="Y21" s="75" t="str">
        <f t="shared" si="7"/>
        <v>Catastrófico</v>
      </c>
      <c r="Z21" s="76" t="str">
        <f t="shared" si="3"/>
        <v>Extremo</v>
      </c>
      <c r="AA21" s="78" t="s">
        <v>114</v>
      </c>
      <c r="AB21" s="78" t="str">
        <f t="shared" si="11"/>
        <v>Reducir_mitigar_Transferir_Evitar</v>
      </c>
      <c r="AC21" s="79" t="s">
        <v>115</v>
      </c>
      <c r="AD21" s="78" t="str">
        <f t="shared" si="10"/>
        <v>Evitar</v>
      </c>
      <c r="AE21" s="64" t="s">
        <v>166</v>
      </c>
      <c r="AF21" s="63" t="s">
        <v>167</v>
      </c>
      <c r="AG21" s="112" t="s">
        <v>368</v>
      </c>
      <c r="AH21" s="65" t="s">
        <v>118</v>
      </c>
      <c r="AI21" s="65" t="s">
        <v>129</v>
      </c>
      <c r="AJ21" s="66"/>
      <c r="AK21" s="67"/>
      <c r="AL21" s="67"/>
      <c r="AM21" s="67"/>
      <c r="AN21" s="68"/>
      <c r="AO21" s="68"/>
      <c r="AP21" s="68"/>
      <c r="AQ21" s="68"/>
      <c r="AR21" s="68"/>
      <c r="AS21" s="67"/>
      <c r="AT21" s="67"/>
    </row>
    <row r="22" spans="1:46" s="69" customFormat="1" ht="157.5" customHeight="1" x14ac:dyDescent="0.3">
      <c r="A22" s="97"/>
      <c r="B22" s="97"/>
      <c r="C22" s="97"/>
      <c r="D22" s="98"/>
      <c r="E22" s="97"/>
      <c r="F22" s="97"/>
      <c r="G22" s="99"/>
      <c r="H22" s="99"/>
      <c r="I22" s="100"/>
      <c r="J22" s="101"/>
      <c r="K22" s="102"/>
      <c r="L22" s="61" t="s">
        <v>168</v>
      </c>
      <c r="M22" s="30" t="s">
        <v>31</v>
      </c>
      <c r="N22" s="30" t="s">
        <v>26</v>
      </c>
      <c r="O22" s="30" t="s">
        <v>32</v>
      </c>
      <c r="P22" s="30" t="s">
        <v>41</v>
      </c>
      <c r="Q22" s="30" t="s">
        <v>80</v>
      </c>
      <c r="R22" s="30" t="s">
        <v>38</v>
      </c>
      <c r="S22" s="30" t="s">
        <v>36</v>
      </c>
      <c r="T22" s="57">
        <v>0.48</v>
      </c>
      <c r="U22" s="62">
        <v>1</v>
      </c>
      <c r="V22" s="103"/>
      <c r="W22" s="103"/>
      <c r="X22" s="100"/>
      <c r="Y22" s="101"/>
      <c r="Z22" s="102"/>
      <c r="AA22" s="97"/>
      <c r="AB22" s="97"/>
      <c r="AC22" s="104"/>
      <c r="AD22" s="97"/>
      <c r="AE22" s="64" t="s">
        <v>169</v>
      </c>
      <c r="AF22" s="63" t="s">
        <v>167</v>
      </c>
      <c r="AG22" s="112" t="s">
        <v>368</v>
      </c>
      <c r="AH22" s="65" t="s">
        <v>118</v>
      </c>
      <c r="AI22" s="65" t="s">
        <v>129</v>
      </c>
      <c r="AJ22" s="66"/>
      <c r="AK22" s="67"/>
      <c r="AL22" s="67"/>
      <c r="AM22" s="67"/>
      <c r="AN22" s="68"/>
      <c r="AO22" s="68"/>
      <c r="AP22" s="68"/>
      <c r="AQ22" s="68"/>
      <c r="AR22" s="68"/>
      <c r="AS22" s="67"/>
      <c r="AT22" s="67"/>
    </row>
    <row r="23" spans="1:46" s="69" customFormat="1" ht="125.5" customHeight="1" x14ac:dyDescent="0.3">
      <c r="A23" s="90"/>
      <c r="B23" s="90"/>
      <c r="C23" s="90"/>
      <c r="D23" s="96"/>
      <c r="E23" s="90"/>
      <c r="F23" s="90"/>
      <c r="G23" s="85"/>
      <c r="H23" s="85"/>
      <c r="I23" s="86"/>
      <c r="J23" s="87"/>
      <c r="K23" s="88"/>
      <c r="L23" s="61" t="s">
        <v>170</v>
      </c>
      <c r="M23" s="30" t="s">
        <v>31</v>
      </c>
      <c r="N23" s="30" t="s">
        <v>26</v>
      </c>
      <c r="O23" s="30" t="s">
        <v>32</v>
      </c>
      <c r="P23" s="30" t="s">
        <v>33</v>
      </c>
      <c r="Q23" s="30" t="s">
        <v>80</v>
      </c>
      <c r="R23" s="30" t="s">
        <v>38</v>
      </c>
      <c r="S23" s="30" t="s">
        <v>36</v>
      </c>
      <c r="T23" s="57">
        <v>0.48</v>
      </c>
      <c r="U23" s="62">
        <v>1</v>
      </c>
      <c r="V23" s="89"/>
      <c r="W23" s="89"/>
      <c r="X23" s="86"/>
      <c r="Y23" s="87"/>
      <c r="Z23" s="88"/>
      <c r="AA23" s="90"/>
      <c r="AB23" s="90"/>
      <c r="AC23" s="91"/>
      <c r="AD23" s="90"/>
      <c r="AE23" s="64" t="s">
        <v>171</v>
      </c>
      <c r="AF23" s="63" t="s">
        <v>167</v>
      </c>
      <c r="AG23" s="112" t="s">
        <v>369</v>
      </c>
      <c r="AH23" s="65" t="s">
        <v>118</v>
      </c>
      <c r="AI23" s="65" t="s">
        <v>129</v>
      </c>
      <c r="AJ23" s="66"/>
      <c r="AK23" s="67"/>
      <c r="AL23" s="67"/>
      <c r="AM23" s="67"/>
      <c r="AN23" s="68"/>
      <c r="AO23" s="68"/>
      <c r="AP23" s="68"/>
      <c r="AQ23" s="68"/>
      <c r="AR23" s="68"/>
      <c r="AS23" s="67"/>
      <c r="AT23" s="67"/>
    </row>
    <row r="24" spans="1:46" s="69" customFormat="1" ht="169" customHeight="1" x14ac:dyDescent="0.3">
      <c r="A24" s="30">
        <v>9</v>
      </c>
      <c r="B24" s="105" t="s">
        <v>162</v>
      </c>
      <c r="C24" s="30" t="s">
        <v>172</v>
      </c>
      <c r="D24" s="61" t="s">
        <v>173</v>
      </c>
      <c r="E24" s="30" t="s">
        <v>46</v>
      </c>
      <c r="F24" s="30" t="s">
        <v>50</v>
      </c>
      <c r="G24" s="57">
        <v>0.4</v>
      </c>
      <c r="H24" s="57">
        <v>1</v>
      </c>
      <c r="I24" s="58" t="str">
        <f t="shared" si="0"/>
        <v>Baja</v>
      </c>
      <c r="J24" s="59" t="str">
        <f t="shared" si="1"/>
        <v>Catastrófico</v>
      </c>
      <c r="K24" s="60" t="str">
        <f t="shared" si="2"/>
        <v>Extremo</v>
      </c>
      <c r="L24" s="61" t="s">
        <v>174</v>
      </c>
      <c r="M24" s="30" t="s">
        <v>31</v>
      </c>
      <c r="N24" s="30" t="s">
        <v>26</v>
      </c>
      <c r="O24" s="30" t="s">
        <v>32</v>
      </c>
      <c r="P24" s="30" t="s">
        <v>33</v>
      </c>
      <c r="Q24" s="30" t="s">
        <v>34</v>
      </c>
      <c r="R24" s="30" t="s">
        <v>38</v>
      </c>
      <c r="S24" s="30" t="s">
        <v>36</v>
      </c>
      <c r="T24" s="57">
        <f t="shared" si="4"/>
        <v>0.24</v>
      </c>
      <c r="U24" s="62">
        <f t="shared" si="5"/>
        <v>1</v>
      </c>
      <c r="V24" s="62">
        <f t="shared" si="6"/>
        <v>0.24</v>
      </c>
      <c r="W24" s="62">
        <f t="shared" si="6"/>
        <v>1</v>
      </c>
      <c r="X24" s="58" t="str">
        <f t="shared" si="9"/>
        <v>Baja</v>
      </c>
      <c r="Y24" s="59" t="str">
        <f t="shared" si="7"/>
        <v>Catastrófico</v>
      </c>
      <c r="Z24" s="60" t="str">
        <f t="shared" si="3"/>
        <v>Extremo</v>
      </c>
      <c r="AA24" s="30" t="s">
        <v>114</v>
      </c>
      <c r="AB24" s="92" t="str">
        <f t="shared" ref="AB24:AB26" si="12">+IF(Z24="","",IF(OR(Z24="Extremo",Z24="Alto",Z24="Moderado"),"Reducir_mitigar_Transferir_Evitar",IF(Z24="Bajo","Aceptar")))</f>
        <v>Reducir_mitigar_Transferir_Evitar</v>
      </c>
      <c r="AC24" s="63" t="s">
        <v>115</v>
      </c>
      <c r="AD24" s="30" t="str">
        <f t="shared" ref="AD24:AD26" si="13">+IF($AA24="","",IF($AA24="No Requiere Plan de Acción","Aceptar",$AC24))</f>
        <v>Evitar</v>
      </c>
      <c r="AE24" s="64" t="s">
        <v>175</v>
      </c>
      <c r="AF24" s="63" t="s">
        <v>153</v>
      </c>
      <c r="AG24" s="112" t="s">
        <v>381</v>
      </c>
      <c r="AH24" s="65" t="s">
        <v>134</v>
      </c>
      <c r="AI24" s="65" t="s">
        <v>129</v>
      </c>
      <c r="AJ24" s="66"/>
      <c r="AK24" s="67"/>
      <c r="AL24" s="67"/>
      <c r="AM24" s="67"/>
      <c r="AN24" s="68"/>
      <c r="AO24" s="68"/>
      <c r="AP24" s="68"/>
      <c r="AQ24" s="68"/>
      <c r="AR24" s="68"/>
      <c r="AS24" s="67"/>
      <c r="AT24" s="67"/>
    </row>
    <row r="25" spans="1:46" s="69" customFormat="1" ht="130.5" customHeight="1" x14ac:dyDescent="0.3">
      <c r="A25" s="30">
        <v>10</v>
      </c>
      <c r="B25" s="105" t="s">
        <v>162</v>
      </c>
      <c r="C25" s="30" t="s">
        <v>176</v>
      </c>
      <c r="D25" s="61" t="s">
        <v>177</v>
      </c>
      <c r="E25" s="30" t="s">
        <v>71</v>
      </c>
      <c r="F25" s="30" t="s">
        <v>55</v>
      </c>
      <c r="G25" s="57">
        <v>0.4</v>
      </c>
      <c r="H25" s="57">
        <v>1</v>
      </c>
      <c r="I25" s="58" t="str">
        <f t="shared" si="0"/>
        <v>Baja</v>
      </c>
      <c r="J25" s="59" t="str">
        <f t="shared" si="1"/>
        <v>Catastrófico</v>
      </c>
      <c r="K25" s="60" t="str">
        <f t="shared" si="2"/>
        <v>Extremo</v>
      </c>
      <c r="L25" s="61" t="s">
        <v>178</v>
      </c>
      <c r="M25" s="30" t="s">
        <v>31</v>
      </c>
      <c r="N25" s="30" t="s">
        <v>26</v>
      </c>
      <c r="O25" s="30" t="s">
        <v>32</v>
      </c>
      <c r="P25" s="30" t="s">
        <v>33</v>
      </c>
      <c r="Q25" s="30" t="s">
        <v>80</v>
      </c>
      <c r="R25" s="30" t="s">
        <v>38</v>
      </c>
      <c r="S25" s="30" t="s">
        <v>36</v>
      </c>
      <c r="T25" s="57">
        <f t="shared" si="4"/>
        <v>0.24</v>
      </c>
      <c r="U25" s="62">
        <f t="shared" si="5"/>
        <v>1</v>
      </c>
      <c r="V25" s="62">
        <f t="shared" si="6"/>
        <v>0.24</v>
      </c>
      <c r="W25" s="62">
        <f t="shared" si="6"/>
        <v>1</v>
      </c>
      <c r="X25" s="58" t="str">
        <f t="shared" si="9"/>
        <v>Baja</v>
      </c>
      <c r="Y25" s="59" t="str">
        <f t="shared" si="7"/>
        <v>Catastrófico</v>
      </c>
      <c r="Z25" s="60" t="str">
        <f t="shared" si="3"/>
        <v>Extremo</v>
      </c>
      <c r="AA25" s="30" t="s">
        <v>114</v>
      </c>
      <c r="AB25" s="92" t="str">
        <f t="shared" si="12"/>
        <v>Reducir_mitigar_Transferir_Evitar</v>
      </c>
      <c r="AC25" s="63" t="s">
        <v>115</v>
      </c>
      <c r="AD25" s="30" t="str">
        <f t="shared" si="13"/>
        <v>Evitar</v>
      </c>
      <c r="AE25" s="64" t="s">
        <v>179</v>
      </c>
      <c r="AF25" s="63" t="s">
        <v>153</v>
      </c>
      <c r="AG25" s="112" t="s">
        <v>367</v>
      </c>
      <c r="AH25" s="65" t="s">
        <v>134</v>
      </c>
      <c r="AI25" s="65" t="s">
        <v>129</v>
      </c>
      <c r="AJ25" s="106"/>
      <c r="AK25" s="67"/>
      <c r="AL25" s="67"/>
      <c r="AM25" s="107"/>
      <c r="AN25" s="107"/>
      <c r="AO25" s="107"/>
      <c r="AP25" s="107"/>
      <c r="AQ25" s="107"/>
      <c r="AR25" s="107"/>
      <c r="AS25" s="67"/>
      <c r="AT25" s="67"/>
    </row>
    <row r="26" spans="1:46" s="69" customFormat="1" ht="120.5" customHeight="1" x14ac:dyDescent="0.3">
      <c r="A26" s="78">
        <v>11</v>
      </c>
      <c r="B26" s="78" t="s">
        <v>180</v>
      </c>
      <c r="C26" s="78" t="s">
        <v>181</v>
      </c>
      <c r="D26" s="94" t="s">
        <v>182</v>
      </c>
      <c r="E26" s="78" t="s">
        <v>47</v>
      </c>
      <c r="F26" s="78" t="s">
        <v>55</v>
      </c>
      <c r="G26" s="73">
        <v>0.4</v>
      </c>
      <c r="H26" s="73">
        <v>1</v>
      </c>
      <c r="I26" s="74" t="str">
        <f t="shared" si="0"/>
        <v>Baja</v>
      </c>
      <c r="J26" s="75" t="str">
        <f t="shared" si="1"/>
        <v>Catastrófico</v>
      </c>
      <c r="K26" s="76" t="str">
        <f t="shared" si="2"/>
        <v>Extremo</v>
      </c>
      <c r="L26" s="61" t="s">
        <v>183</v>
      </c>
      <c r="M26" s="30" t="s">
        <v>31</v>
      </c>
      <c r="N26" s="30" t="s">
        <v>26</v>
      </c>
      <c r="O26" s="30" t="s">
        <v>32</v>
      </c>
      <c r="P26" s="30" t="s">
        <v>33</v>
      </c>
      <c r="Q26" s="30" t="s">
        <v>80</v>
      </c>
      <c r="R26" s="30" t="s">
        <v>38</v>
      </c>
      <c r="S26" s="30" t="s">
        <v>36</v>
      </c>
      <c r="T26" s="57">
        <f t="shared" si="4"/>
        <v>0.24</v>
      </c>
      <c r="U26" s="62">
        <f t="shared" si="5"/>
        <v>1</v>
      </c>
      <c r="V26" s="77">
        <f>+AVERAGE(T26:T29)</f>
        <v>0.24</v>
      </c>
      <c r="W26" s="77">
        <f>+AVERAGE(U26:U29)</f>
        <v>1</v>
      </c>
      <c r="X26" s="74" t="str">
        <f t="shared" si="9"/>
        <v>Baja</v>
      </c>
      <c r="Y26" s="75" t="str">
        <f t="shared" si="7"/>
        <v>Catastrófico</v>
      </c>
      <c r="Z26" s="76" t="str">
        <f t="shared" si="3"/>
        <v>Extremo</v>
      </c>
      <c r="AA26" s="78" t="s">
        <v>114</v>
      </c>
      <c r="AB26" s="78" t="str">
        <f t="shared" si="12"/>
        <v>Reducir_mitigar_Transferir_Evitar</v>
      </c>
      <c r="AC26" s="79" t="s">
        <v>115</v>
      </c>
      <c r="AD26" s="78" t="str">
        <f t="shared" si="13"/>
        <v>Evitar</v>
      </c>
      <c r="AE26" s="64" t="s">
        <v>184</v>
      </c>
      <c r="AF26" s="63" t="s">
        <v>185</v>
      </c>
      <c r="AG26" s="112" t="s">
        <v>371</v>
      </c>
      <c r="AH26" s="65" t="s">
        <v>118</v>
      </c>
      <c r="AI26" s="65" t="s">
        <v>129</v>
      </c>
      <c r="AJ26" s="106"/>
      <c r="AK26" s="67"/>
      <c r="AL26" s="67"/>
      <c r="AM26" s="67"/>
      <c r="AN26" s="68"/>
      <c r="AO26" s="68"/>
      <c r="AP26" s="68"/>
      <c r="AQ26" s="68"/>
      <c r="AR26" s="68"/>
      <c r="AS26" s="67"/>
      <c r="AT26" s="67"/>
    </row>
    <row r="27" spans="1:46" s="69" customFormat="1" ht="127.5" customHeight="1" x14ac:dyDescent="0.3">
      <c r="A27" s="97"/>
      <c r="B27" s="97"/>
      <c r="C27" s="97"/>
      <c r="D27" s="98"/>
      <c r="E27" s="97"/>
      <c r="F27" s="97"/>
      <c r="G27" s="99"/>
      <c r="H27" s="99"/>
      <c r="I27" s="100"/>
      <c r="J27" s="101"/>
      <c r="K27" s="102"/>
      <c r="L27" s="61" t="s">
        <v>186</v>
      </c>
      <c r="M27" s="30" t="s">
        <v>31</v>
      </c>
      <c r="N27" s="30" t="s">
        <v>26</v>
      </c>
      <c r="O27" s="30" t="s">
        <v>32</v>
      </c>
      <c r="P27" s="30" t="s">
        <v>33</v>
      </c>
      <c r="Q27" s="30" t="s">
        <v>37</v>
      </c>
      <c r="R27" s="30" t="s">
        <v>38</v>
      </c>
      <c r="S27" s="30" t="s">
        <v>81</v>
      </c>
      <c r="T27" s="57">
        <v>0.24</v>
      </c>
      <c r="U27" s="62">
        <v>1</v>
      </c>
      <c r="V27" s="103"/>
      <c r="W27" s="103"/>
      <c r="X27" s="100"/>
      <c r="Y27" s="101"/>
      <c r="Z27" s="102"/>
      <c r="AA27" s="97"/>
      <c r="AB27" s="97"/>
      <c r="AC27" s="104"/>
      <c r="AD27" s="97"/>
      <c r="AE27" s="64" t="s">
        <v>187</v>
      </c>
      <c r="AF27" s="63" t="s">
        <v>188</v>
      </c>
      <c r="AG27" s="112" t="s">
        <v>382</v>
      </c>
      <c r="AH27" s="65" t="s">
        <v>118</v>
      </c>
      <c r="AI27" s="65" t="s">
        <v>129</v>
      </c>
      <c r="AJ27" s="106"/>
      <c r="AK27" s="67"/>
      <c r="AL27" s="67"/>
      <c r="AM27" s="67"/>
      <c r="AN27" s="68"/>
      <c r="AO27" s="68"/>
      <c r="AP27" s="68"/>
      <c r="AQ27" s="68"/>
      <c r="AR27" s="68"/>
      <c r="AS27" s="67"/>
      <c r="AT27" s="67"/>
    </row>
    <row r="28" spans="1:46" s="69" customFormat="1" ht="135" customHeight="1" x14ac:dyDescent="0.3">
      <c r="A28" s="97"/>
      <c r="B28" s="97"/>
      <c r="C28" s="97"/>
      <c r="D28" s="98"/>
      <c r="E28" s="97"/>
      <c r="F28" s="97"/>
      <c r="G28" s="99"/>
      <c r="H28" s="99"/>
      <c r="I28" s="100"/>
      <c r="J28" s="101"/>
      <c r="K28" s="102"/>
      <c r="L28" s="61" t="s">
        <v>189</v>
      </c>
      <c r="M28" s="30" t="s">
        <v>31</v>
      </c>
      <c r="N28" s="30" t="s">
        <v>26</v>
      </c>
      <c r="O28" s="30" t="s">
        <v>32</v>
      </c>
      <c r="P28" s="30" t="s">
        <v>33</v>
      </c>
      <c r="Q28" s="30" t="s">
        <v>80</v>
      </c>
      <c r="R28" s="30" t="s">
        <v>38</v>
      </c>
      <c r="S28" s="30" t="s">
        <v>81</v>
      </c>
      <c r="T28" s="57">
        <v>0.24</v>
      </c>
      <c r="U28" s="62">
        <v>1</v>
      </c>
      <c r="V28" s="103"/>
      <c r="W28" s="103"/>
      <c r="X28" s="100"/>
      <c r="Y28" s="101"/>
      <c r="Z28" s="102"/>
      <c r="AA28" s="97"/>
      <c r="AB28" s="97"/>
      <c r="AC28" s="104"/>
      <c r="AD28" s="97"/>
      <c r="AE28" s="64" t="s">
        <v>190</v>
      </c>
      <c r="AF28" s="63" t="s">
        <v>145</v>
      </c>
      <c r="AG28" s="112" t="s">
        <v>367</v>
      </c>
      <c r="AH28" s="65" t="s">
        <v>134</v>
      </c>
      <c r="AI28" s="65" t="s">
        <v>129</v>
      </c>
      <c r="AJ28" s="106"/>
      <c r="AK28" s="67"/>
      <c r="AL28" s="67"/>
      <c r="AM28" s="67"/>
      <c r="AN28" s="68"/>
      <c r="AO28" s="68"/>
      <c r="AP28" s="68"/>
      <c r="AQ28" s="68"/>
      <c r="AR28" s="68"/>
      <c r="AS28" s="67"/>
      <c r="AT28" s="67"/>
    </row>
    <row r="29" spans="1:46" s="69" customFormat="1" ht="149" customHeight="1" x14ac:dyDescent="0.3">
      <c r="A29" s="90"/>
      <c r="B29" s="90"/>
      <c r="C29" s="90"/>
      <c r="D29" s="96"/>
      <c r="E29" s="90"/>
      <c r="F29" s="90"/>
      <c r="G29" s="85"/>
      <c r="H29" s="85"/>
      <c r="I29" s="86"/>
      <c r="J29" s="87"/>
      <c r="K29" s="88"/>
      <c r="L29" s="61" t="s">
        <v>191</v>
      </c>
      <c r="M29" s="30" t="s">
        <v>31</v>
      </c>
      <c r="N29" s="30" t="s">
        <v>26</v>
      </c>
      <c r="O29" s="30" t="s">
        <v>32</v>
      </c>
      <c r="P29" s="30" t="s">
        <v>33</v>
      </c>
      <c r="Q29" s="30" t="s">
        <v>34</v>
      </c>
      <c r="R29" s="30" t="s">
        <v>38</v>
      </c>
      <c r="S29" s="30" t="s">
        <v>81</v>
      </c>
      <c r="T29" s="57">
        <v>0.24</v>
      </c>
      <c r="U29" s="62">
        <v>1</v>
      </c>
      <c r="V29" s="89"/>
      <c r="W29" s="89"/>
      <c r="X29" s="86"/>
      <c r="Y29" s="87"/>
      <c r="Z29" s="88"/>
      <c r="AA29" s="90"/>
      <c r="AB29" s="90"/>
      <c r="AC29" s="91"/>
      <c r="AD29" s="90"/>
      <c r="AE29" s="64" t="s">
        <v>192</v>
      </c>
      <c r="AF29" s="63" t="s">
        <v>145</v>
      </c>
      <c r="AG29" s="112" t="s">
        <v>367</v>
      </c>
      <c r="AH29" s="65" t="s">
        <v>193</v>
      </c>
      <c r="AI29" s="65" t="s">
        <v>129</v>
      </c>
      <c r="AJ29" s="106"/>
      <c r="AK29" s="67"/>
      <c r="AL29" s="67"/>
      <c r="AM29" s="67"/>
      <c r="AN29" s="68"/>
      <c r="AO29" s="68"/>
      <c r="AP29" s="68"/>
      <c r="AQ29" s="68"/>
      <c r="AR29" s="68"/>
      <c r="AS29" s="67"/>
      <c r="AT29" s="67"/>
    </row>
    <row r="30" spans="1:46" s="69" customFormat="1" ht="141.5" customHeight="1" x14ac:dyDescent="0.3">
      <c r="A30" s="30">
        <v>12</v>
      </c>
      <c r="B30" s="30" t="s">
        <v>180</v>
      </c>
      <c r="C30" s="30" t="s">
        <v>194</v>
      </c>
      <c r="D30" s="61" t="s">
        <v>195</v>
      </c>
      <c r="E30" s="30" t="s">
        <v>46</v>
      </c>
      <c r="F30" s="30" t="s">
        <v>50</v>
      </c>
      <c r="G30" s="57">
        <v>0.2</v>
      </c>
      <c r="H30" s="57">
        <v>1</v>
      </c>
      <c r="I30" s="58" t="str">
        <f t="shared" si="0"/>
        <v>Muy Baja</v>
      </c>
      <c r="J30" s="59" t="str">
        <f t="shared" si="1"/>
        <v>Catastrófico</v>
      </c>
      <c r="K30" s="60" t="str">
        <f t="shared" si="2"/>
        <v>Extremo</v>
      </c>
      <c r="L30" s="61" t="s">
        <v>196</v>
      </c>
      <c r="M30" s="30" t="s">
        <v>31</v>
      </c>
      <c r="N30" s="30" t="s">
        <v>26</v>
      </c>
      <c r="O30" s="30" t="s">
        <v>32</v>
      </c>
      <c r="P30" s="30" t="s">
        <v>33</v>
      </c>
      <c r="Q30" s="30" t="s">
        <v>34</v>
      </c>
      <c r="R30" s="30" t="s">
        <v>38</v>
      </c>
      <c r="S30" s="30" t="s">
        <v>36</v>
      </c>
      <c r="T30" s="57">
        <f t="shared" si="4"/>
        <v>0.12</v>
      </c>
      <c r="U30" s="62">
        <f t="shared" si="5"/>
        <v>1</v>
      </c>
      <c r="V30" s="62">
        <f t="shared" si="6"/>
        <v>0.12</v>
      </c>
      <c r="W30" s="62">
        <f t="shared" si="6"/>
        <v>1</v>
      </c>
      <c r="X30" s="58" t="str">
        <f t="shared" si="9"/>
        <v>Muy baja</v>
      </c>
      <c r="Y30" s="59" t="str">
        <f t="shared" si="7"/>
        <v>Catastrófico</v>
      </c>
      <c r="Z30" s="60" t="str">
        <f t="shared" si="3"/>
        <v>Extremo</v>
      </c>
      <c r="AA30" s="30" t="s">
        <v>114</v>
      </c>
      <c r="AB30" s="92" t="str">
        <f t="shared" ref="AB30:AB32" si="14">+IF(Z30="","",IF(OR(Z30="Extremo",Z30="Alto",Z30="Moderado"),"Reducir_mitigar_Transferir_Evitar",IF(Z30="Bajo","Aceptar")))</f>
        <v>Reducir_mitigar_Transferir_Evitar</v>
      </c>
      <c r="AC30" s="63" t="s">
        <v>115</v>
      </c>
      <c r="AD30" s="30" t="str">
        <f t="shared" ref="AD30:AD66" si="15">+IF($AA30="","",IF($AA30="No Requiere Plan de Acción","Aceptar",$AC30))</f>
        <v>Evitar</v>
      </c>
      <c r="AE30" s="64" t="s">
        <v>197</v>
      </c>
      <c r="AF30" s="63" t="s">
        <v>185</v>
      </c>
      <c r="AG30" s="112" t="s">
        <v>371</v>
      </c>
      <c r="AH30" s="65" t="s">
        <v>118</v>
      </c>
      <c r="AI30" s="65" t="s">
        <v>129</v>
      </c>
      <c r="AJ30" s="106"/>
      <c r="AK30" s="67"/>
      <c r="AL30" s="67"/>
      <c r="AM30" s="67"/>
      <c r="AN30" s="68"/>
      <c r="AO30" s="68"/>
      <c r="AP30" s="68"/>
      <c r="AQ30" s="68"/>
      <c r="AR30" s="68"/>
      <c r="AS30" s="67"/>
      <c r="AT30" s="67"/>
    </row>
    <row r="31" spans="1:46" s="69" customFormat="1" ht="165" customHeight="1" x14ac:dyDescent="0.3">
      <c r="A31" s="30">
        <v>13</v>
      </c>
      <c r="B31" s="30" t="s">
        <v>180</v>
      </c>
      <c r="C31" s="30" t="s">
        <v>198</v>
      </c>
      <c r="D31" s="61" t="s">
        <v>199</v>
      </c>
      <c r="E31" s="30" t="s">
        <v>48</v>
      </c>
      <c r="F31" s="30" t="s">
        <v>50</v>
      </c>
      <c r="G31" s="57">
        <v>0.2</v>
      </c>
      <c r="H31" s="57">
        <v>1</v>
      </c>
      <c r="I31" s="58" t="str">
        <f t="shared" si="0"/>
        <v>Muy Baja</v>
      </c>
      <c r="J31" s="59" t="str">
        <f t="shared" si="1"/>
        <v>Catastrófico</v>
      </c>
      <c r="K31" s="60" t="str">
        <f t="shared" si="2"/>
        <v>Extremo</v>
      </c>
      <c r="L31" s="61" t="s">
        <v>200</v>
      </c>
      <c r="M31" s="30" t="s">
        <v>31</v>
      </c>
      <c r="N31" s="30" t="s">
        <v>26</v>
      </c>
      <c r="O31" s="30" t="s">
        <v>32</v>
      </c>
      <c r="P31" s="30" t="s">
        <v>33</v>
      </c>
      <c r="Q31" s="30" t="s">
        <v>37</v>
      </c>
      <c r="R31" s="30" t="s">
        <v>38</v>
      </c>
      <c r="S31" s="30" t="s">
        <v>36</v>
      </c>
      <c r="T31" s="57">
        <f t="shared" si="4"/>
        <v>0.12</v>
      </c>
      <c r="U31" s="62">
        <f t="shared" si="5"/>
        <v>1</v>
      </c>
      <c r="V31" s="62">
        <f t="shared" si="6"/>
        <v>0.12</v>
      </c>
      <c r="W31" s="62">
        <f t="shared" si="6"/>
        <v>1</v>
      </c>
      <c r="X31" s="58" t="str">
        <f t="shared" si="9"/>
        <v>Muy baja</v>
      </c>
      <c r="Y31" s="59" t="str">
        <f t="shared" si="7"/>
        <v>Catastrófico</v>
      </c>
      <c r="Z31" s="60" t="str">
        <f t="shared" si="3"/>
        <v>Extremo</v>
      </c>
      <c r="AA31" s="30" t="s">
        <v>114</v>
      </c>
      <c r="AB31" s="92" t="str">
        <f t="shared" si="14"/>
        <v>Reducir_mitigar_Transferir_Evitar</v>
      </c>
      <c r="AC31" s="63" t="s">
        <v>115</v>
      </c>
      <c r="AD31" s="30" t="str">
        <f t="shared" si="15"/>
        <v>Evitar</v>
      </c>
      <c r="AE31" s="64" t="s">
        <v>201</v>
      </c>
      <c r="AF31" s="63" t="s">
        <v>185</v>
      </c>
      <c r="AG31" s="112" t="s">
        <v>371</v>
      </c>
      <c r="AH31" s="65" t="s">
        <v>134</v>
      </c>
      <c r="AI31" s="65" t="s">
        <v>129</v>
      </c>
      <c r="AJ31" s="106"/>
      <c r="AK31" s="67"/>
      <c r="AL31" s="95"/>
      <c r="AM31" s="95"/>
      <c r="AN31" s="95"/>
      <c r="AO31" s="95"/>
      <c r="AP31" s="95"/>
      <c r="AQ31" s="95"/>
      <c r="AR31" s="68"/>
      <c r="AS31" s="67"/>
      <c r="AT31" s="67"/>
    </row>
    <row r="32" spans="1:46" s="69" customFormat="1" ht="130.5" customHeight="1" x14ac:dyDescent="0.3">
      <c r="A32" s="30">
        <v>14</v>
      </c>
      <c r="B32" s="30" t="s">
        <v>180</v>
      </c>
      <c r="C32" s="30" t="s">
        <v>202</v>
      </c>
      <c r="D32" s="61" t="s">
        <v>203</v>
      </c>
      <c r="E32" s="30" t="s">
        <v>48</v>
      </c>
      <c r="F32" s="30" t="s">
        <v>50</v>
      </c>
      <c r="G32" s="57">
        <v>0.6</v>
      </c>
      <c r="H32" s="57">
        <v>1</v>
      </c>
      <c r="I32" s="58" t="str">
        <f t="shared" si="0"/>
        <v>Media</v>
      </c>
      <c r="J32" s="59" t="str">
        <f t="shared" si="1"/>
        <v>Catastrófico</v>
      </c>
      <c r="K32" s="60" t="str">
        <f t="shared" si="2"/>
        <v>Extremo</v>
      </c>
      <c r="L32" s="61" t="s">
        <v>204</v>
      </c>
      <c r="M32" s="30" t="s">
        <v>31</v>
      </c>
      <c r="N32" s="30" t="s">
        <v>26</v>
      </c>
      <c r="O32" s="30" t="s">
        <v>32</v>
      </c>
      <c r="P32" s="30" t="s">
        <v>33</v>
      </c>
      <c r="Q32" s="30" t="s">
        <v>80</v>
      </c>
      <c r="R32" s="30" t="s">
        <v>38</v>
      </c>
      <c r="S32" s="30" t="s">
        <v>36</v>
      </c>
      <c r="T32" s="57">
        <f t="shared" si="4"/>
        <v>0.36</v>
      </c>
      <c r="U32" s="62">
        <f t="shared" si="5"/>
        <v>1</v>
      </c>
      <c r="V32" s="62">
        <f t="shared" si="6"/>
        <v>0.36</v>
      </c>
      <c r="W32" s="62">
        <f t="shared" si="6"/>
        <v>1</v>
      </c>
      <c r="X32" s="58" t="str">
        <f t="shared" si="9"/>
        <v>Baja</v>
      </c>
      <c r="Y32" s="59" t="str">
        <f t="shared" si="7"/>
        <v>Catastrófico</v>
      </c>
      <c r="Z32" s="60" t="str">
        <f t="shared" si="3"/>
        <v>Extremo</v>
      </c>
      <c r="AA32" s="30" t="s">
        <v>114</v>
      </c>
      <c r="AB32" s="92" t="str">
        <f t="shared" si="14"/>
        <v>Reducir_mitigar_Transferir_Evitar</v>
      </c>
      <c r="AC32" s="63" t="s">
        <v>115</v>
      </c>
      <c r="AD32" s="30" t="str">
        <f t="shared" si="15"/>
        <v>Evitar</v>
      </c>
      <c r="AE32" s="64" t="s">
        <v>205</v>
      </c>
      <c r="AF32" s="63" t="s">
        <v>185</v>
      </c>
      <c r="AG32" s="112" t="s">
        <v>371</v>
      </c>
      <c r="AH32" s="65" t="s">
        <v>134</v>
      </c>
      <c r="AI32" s="65" t="s">
        <v>129</v>
      </c>
      <c r="AK32" s="67"/>
      <c r="AL32" s="108"/>
      <c r="AM32" s="108"/>
      <c r="AN32" s="108"/>
      <c r="AO32" s="108"/>
      <c r="AP32" s="108"/>
      <c r="AQ32" s="108"/>
      <c r="AR32" s="68"/>
      <c r="AS32" s="67"/>
      <c r="AT32" s="67"/>
    </row>
    <row r="33" spans="1:46" s="69" customFormat="1" ht="136.5" customHeight="1" x14ac:dyDescent="0.3">
      <c r="A33" s="30">
        <v>15</v>
      </c>
      <c r="B33" s="30" t="s">
        <v>206</v>
      </c>
      <c r="C33" s="30" t="s">
        <v>207</v>
      </c>
      <c r="D33" s="61" t="s">
        <v>208</v>
      </c>
      <c r="E33" s="30" t="s">
        <v>46</v>
      </c>
      <c r="F33" s="30" t="s">
        <v>50</v>
      </c>
      <c r="G33" s="57">
        <v>0.8</v>
      </c>
      <c r="H33" s="57">
        <v>1</v>
      </c>
      <c r="I33" s="58" t="str">
        <f t="shared" si="0"/>
        <v>Alta</v>
      </c>
      <c r="J33" s="59" t="str">
        <f t="shared" si="1"/>
        <v>Catastrófico</v>
      </c>
      <c r="K33" s="60" t="str">
        <f t="shared" si="2"/>
        <v>Extremo</v>
      </c>
      <c r="L33" s="61" t="s">
        <v>209</v>
      </c>
      <c r="M33" s="30" t="s">
        <v>31</v>
      </c>
      <c r="N33" s="30" t="s">
        <v>26</v>
      </c>
      <c r="O33" s="30" t="s">
        <v>32</v>
      </c>
      <c r="P33" s="30" t="s">
        <v>33</v>
      </c>
      <c r="Q33" s="30" t="s">
        <v>80</v>
      </c>
      <c r="R33" s="30" t="s">
        <v>38</v>
      </c>
      <c r="S33" s="30" t="s">
        <v>36</v>
      </c>
      <c r="T33" s="57">
        <f t="shared" si="4"/>
        <v>0.48</v>
      </c>
      <c r="U33" s="62">
        <f t="shared" si="5"/>
        <v>1</v>
      </c>
      <c r="V33" s="62">
        <f t="shared" si="6"/>
        <v>0.48</v>
      </c>
      <c r="W33" s="62">
        <f t="shared" si="6"/>
        <v>1</v>
      </c>
      <c r="X33" s="58" t="str">
        <f t="shared" si="9"/>
        <v>Media</v>
      </c>
      <c r="Y33" s="59" t="str">
        <f t="shared" si="7"/>
        <v>Catastrófico</v>
      </c>
      <c r="Z33" s="60" t="str">
        <f t="shared" si="3"/>
        <v>Extremo</v>
      </c>
      <c r="AA33" s="30" t="s">
        <v>114</v>
      </c>
      <c r="AB33" s="92" t="str">
        <f>+IF(Z33="","",IF(OR(Z33="Extremo",Z33="Alto",Z33="Moderado"),"Reducir_mitigar_Transferir_Evitar",IF(Z33="Bajo","Aceptar")))</f>
        <v>Reducir_mitigar_Transferir_Evitar</v>
      </c>
      <c r="AC33" s="63" t="s">
        <v>123</v>
      </c>
      <c r="AD33" s="30" t="str">
        <f t="shared" si="15"/>
        <v>Reducir_Mitigar</v>
      </c>
      <c r="AE33" s="64" t="s">
        <v>210</v>
      </c>
      <c r="AF33" s="63" t="s">
        <v>211</v>
      </c>
      <c r="AG33" s="112" t="s">
        <v>383</v>
      </c>
      <c r="AH33" s="65" t="s">
        <v>134</v>
      </c>
      <c r="AI33" s="65" t="s">
        <v>129</v>
      </c>
      <c r="AK33" s="67"/>
      <c r="AL33" s="95"/>
      <c r="AM33" s="95"/>
      <c r="AN33" s="95"/>
      <c r="AO33" s="95"/>
      <c r="AP33" s="95"/>
      <c r="AQ33" s="95"/>
      <c r="AR33" s="68"/>
      <c r="AS33" s="67"/>
      <c r="AT33" s="67"/>
    </row>
    <row r="34" spans="1:46" s="69" customFormat="1" ht="151.5" customHeight="1" x14ac:dyDescent="0.3">
      <c r="A34" s="78">
        <v>16</v>
      </c>
      <c r="B34" s="78" t="s">
        <v>206</v>
      </c>
      <c r="C34" s="78" t="s">
        <v>212</v>
      </c>
      <c r="D34" s="94" t="s">
        <v>213</v>
      </c>
      <c r="E34" s="78" t="s">
        <v>46</v>
      </c>
      <c r="F34" s="78" t="s">
        <v>83</v>
      </c>
      <c r="G34" s="73">
        <v>0.6</v>
      </c>
      <c r="H34" s="73">
        <v>1</v>
      </c>
      <c r="I34" s="74" t="str">
        <f t="shared" si="0"/>
        <v>Media</v>
      </c>
      <c r="J34" s="75" t="str">
        <f t="shared" si="1"/>
        <v>Catastrófico</v>
      </c>
      <c r="K34" s="76" t="str">
        <f t="shared" si="2"/>
        <v>Extremo</v>
      </c>
      <c r="L34" s="61" t="s">
        <v>214</v>
      </c>
      <c r="M34" s="30" t="s">
        <v>31</v>
      </c>
      <c r="N34" s="30" t="s">
        <v>26</v>
      </c>
      <c r="O34" s="30" t="s">
        <v>32</v>
      </c>
      <c r="P34" s="30" t="s">
        <v>33</v>
      </c>
      <c r="Q34" s="30" t="s">
        <v>80</v>
      </c>
      <c r="R34" s="30" t="s">
        <v>38</v>
      </c>
      <c r="S34" s="30" t="s">
        <v>36</v>
      </c>
      <c r="T34" s="57">
        <f t="shared" si="4"/>
        <v>0.36</v>
      </c>
      <c r="U34" s="62">
        <f t="shared" si="5"/>
        <v>1</v>
      </c>
      <c r="V34" s="77">
        <f>+AVERAGE(T34:T35)</f>
        <v>0.36</v>
      </c>
      <c r="W34" s="77">
        <f>+AVERAGE(U34:U35)</f>
        <v>1</v>
      </c>
      <c r="X34" s="74" t="str">
        <f t="shared" si="9"/>
        <v>Baja</v>
      </c>
      <c r="Y34" s="75" t="str">
        <f t="shared" si="7"/>
        <v>Catastrófico</v>
      </c>
      <c r="Z34" s="76" t="str">
        <f t="shared" si="3"/>
        <v>Extremo</v>
      </c>
      <c r="AA34" s="78" t="s">
        <v>114</v>
      </c>
      <c r="AB34" s="78" t="str">
        <f>+IF(Z34="","",IF(OR(Z34="Extremo",Z34="Alto",Z34="Moderado"),"Reducir_mitigar_Transferir_Evitar",IF(Z34="Bajo","Aceptar")))</f>
        <v>Reducir_mitigar_Transferir_Evitar</v>
      </c>
      <c r="AC34" s="79" t="s">
        <v>115</v>
      </c>
      <c r="AD34" s="78" t="str">
        <f t="shared" si="15"/>
        <v>Evitar</v>
      </c>
      <c r="AE34" s="64" t="s">
        <v>215</v>
      </c>
      <c r="AF34" s="63" t="s">
        <v>216</v>
      </c>
      <c r="AG34" s="112" t="s">
        <v>384</v>
      </c>
      <c r="AH34" s="65" t="s">
        <v>118</v>
      </c>
      <c r="AI34" s="65" t="s">
        <v>129</v>
      </c>
      <c r="AK34" s="67"/>
      <c r="AL34" s="95"/>
      <c r="AM34" s="95"/>
      <c r="AN34" s="95"/>
      <c r="AO34" s="95"/>
      <c r="AP34" s="95"/>
      <c r="AQ34" s="95"/>
      <c r="AR34" s="68"/>
      <c r="AS34" s="67"/>
      <c r="AT34" s="67"/>
    </row>
    <row r="35" spans="1:46" s="69" customFormat="1" ht="202" customHeight="1" x14ac:dyDescent="0.3">
      <c r="A35" s="90"/>
      <c r="B35" s="90"/>
      <c r="C35" s="90"/>
      <c r="D35" s="96"/>
      <c r="E35" s="90"/>
      <c r="F35" s="90"/>
      <c r="G35" s="85"/>
      <c r="H35" s="85"/>
      <c r="I35" s="86"/>
      <c r="J35" s="87"/>
      <c r="K35" s="88"/>
      <c r="L35" s="61" t="s">
        <v>217</v>
      </c>
      <c r="M35" s="30" t="s">
        <v>31</v>
      </c>
      <c r="N35" s="30" t="s">
        <v>26</v>
      </c>
      <c r="O35" s="30" t="s">
        <v>32</v>
      </c>
      <c r="P35" s="30" t="s">
        <v>33</v>
      </c>
      <c r="Q35" s="30" t="s">
        <v>80</v>
      </c>
      <c r="R35" s="30" t="s">
        <v>38</v>
      </c>
      <c r="S35" s="30" t="s">
        <v>81</v>
      </c>
      <c r="T35" s="57">
        <v>0.36</v>
      </c>
      <c r="U35" s="62">
        <v>1</v>
      </c>
      <c r="V35" s="89"/>
      <c r="W35" s="89"/>
      <c r="X35" s="86"/>
      <c r="Y35" s="87"/>
      <c r="Z35" s="88"/>
      <c r="AA35" s="90"/>
      <c r="AB35" s="90"/>
      <c r="AC35" s="91"/>
      <c r="AD35" s="90"/>
      <c r="AE35" s="64" t="s">
        <v>218</v>
      </c>
      <c r="AF35" s="63" t="s">
        <v>216</v>
      </c>
      <c r="AG35" s="112" t="s">
        <v>384</v>
      </c>
      <c r="AH35" s="65" t="s">
        <v>118</v>
      </c>
      <c r="AI35" s="65" t="s">
        <v>129</v>
      </c>
      <c r="AK35" s="67"/>
      <c r="AL35" s="95"/>
      <c r="AM35" s="95"/>
      <c r="AN35" s="95"/>
      <c r="AO35" s="95"/>
      <c r="AP35" s="95"/>
      <c r="AQ35" s="95"/>
      <c r="AR35" s="68"/>
      <c r="AS35" s="67"/>
      <c r="AT35" s="67"/>
    </row>
    <row r="36" spans="1:46" s="69" customFormat="1" ht="150.5" customHeight="1" x14ac:dyDescent="0.35">
      <c r="A36" s="30">
        <v>17</v>
      </c>
      <c r="B36" s="30" t="s">
        <v>206</v>
      </c>
      <c r="C36" s="30" t="s">
        <v>219</v>
      </c>
      <c r="D36" s="61" t="s">
        <v>220</v>
      </c>
      <c r="E36" s="30" t="s">
        <v>46</v>
      </c>
      <c r="F36" s="30" t="s">
        <v>50</v>
      </c>
      <c r="G36" s="57">
        <v>0.2</v>
      </c>
      <c r="H36" s="57">
        <v>1</v>
      </c>
      <c r="I36" s="58" t="str">
        <f t="shared" si="0"/>
        <v>Muy Baja</v>
      </c>
      <c r="J36" s="59" t="str">
        <f t="shared" si="1"/>
        <v>Catastrófico</v>
      </c>
      <c r="K36" s="60" t="str">
        <f t="shared" si="2"/>
        <v>Extremo</v>
      </c>
      <c r="L36" s="61" t="s">
        <v>221</v>
      </c>
      <c r="M36" s="30" t="s">
        <v>31</v>
      </c>
      <c r="N36" s="30" t="s">
        <v>26</v>
      </c>
      <c r="O36" s="30" t="s">
        <v>32</v>
      </c>
      <c r="P36" s="30" t="s">
        <v>33</v>
      </c>
      <c r="Q36" s="30" t="s">
        <v>80</v>
      </c>
      <c r="R36" s="30" t="s">
        <v>38</v>
      </c>
      <c r="S36" s="30" t="s">
        <v>36</v>
      </c>
      <c r="T36" s="57">
        <f t="shared" si="4"/>
        <v>0.12</v>
      </c>
      <c r="U36" s="62">
        <f t="shared" si="5"/>
        <v>1</v>
      </c>
      <c r="V36" s="62">
        <f t="shared" si="6"/>
        <v>0.12</v>
      </c>
      <c r="W36" s="62">
        <f t="shared" si="6"/>
        <v>1</v>
      </c>
      <c r="X36" s="58" t="str">
        <f t="shared" si="9"/>
        <v>Muy baja</v>
      </c>
      <c r="Y36" s="59" t="str">
        <f t="shared" si="7"/>
        <v>Catastrófico</v>
      </c>
      <c r="Z36" s="60" t="str">
        <f t="shared" si="3"/>
        <v>Extremo</v>
      </c>
      <c r="AA36" s="30" t="s">
        <v>114</v>
      </c>
      <c r="AB36" s="92" t="str">
        <f>+IF(Z36="","",IF(OR(Z36="Extremo",Z36="Alto",Z36="Moderado"),"Reducir_mitigar_Transferir_Evitar",IF(Z36="Bajo","Aceptar")))</f>
        <v>Reducir_mitigar_Transferir_Evitar</v>
      </c>
      <c r="AC36" s="63" t="s">
        <v>115</v>
      </c>
      <c r="AD36" s="30" t="str">
        <f t="shared" si="15"/>
        <v>Evitar</v>
      </c>
      <c r="AE36" s="64" t="s">
        <v>222</v>
      </c>
      <c r="AF36" s="63" t="s">
        <v>216</v>
      </c>
      <c r="AG36" s="112" t="s">
        <v>384</v>
      </c>
      <c r="AH36" s="65" t="s">
        <v>134</v>
      </c>
      <c r="AI36" s="65" t="s">
        <v>129</v>
      </c>
      <c r="AN36" s="109"/>
      <c r="AO36" s="109"/>
      <c r="AP36" s="109"/>
      <c r="AQ36" s="109"/>
      <c r="AR36" s="109"/>
    </row>
    <row r="37" spans="1:46" s="69" customFormat="1" ht="99" customHeight="1" x14ac:dyDescent="0.35">
      <c r="A37" s="30">
        <v>18</v>
      </c>
      <c r="B37" s="30" t="s">
        <v>223</v>
      </c>
      <c r="C37" s="30" t="s">
        <v>224</v>
      </c>
      <c r="D37" s="61" t="s">
        <v>225</v>
      </c>
      <c r="E37" s="30" t="s">
        <v>48</v>
      </c>
      <c r="F37" s="30" t="s">
        <v>50</v>
      </c>
      <c r="G37" s="57">
        <v>0.4</v>
      </c>
      <c r="H37" s="57">
        <v>0.8</v>
      </c>
      <c r="I37" s="58" t="str">
        <f t="shared" si="0"/>
        <v>Baja</v>
      </c>
      <c r="J37" s="59" t="str">
        <f t="shared" si="1"/>
        <v>Mayor</v>
      </c>
      <c r="K37" s="60" t="str">
        <f t="shared" si="2"/>
        <v>Alto</v>
      </c>
      <c r="L37" s="61" t="s">
        <v>226</v>
      </c>
      <c r="M37" s="30" t="s">
        <v>31</v>
      </c>
      <c r="N37" s="30" t="s">
        <v>26</v>
      </c>
      <c r="O37" s="30" t="s">
        <v>32</v>
      </c>
      <c r="P37" s="30" t="s">
        <v>33</v>
      </c>
      <c r="Q37" s="30" t="s">
        <v>80</v>
      </c>
      <c r="R37" s="30" t="s">
        <v>38</v>
      </c>
      <c r="S37" s="30" t="s">
        <v>36</v>
      </c>
      <c r="T37" s="57">
        <f t="shared" si="4"/>
        <v>0.24</v>
      </c>
      <c r="U37" s="62">
        <f t="shared" si="5"/>
        <v>0.8</v>
      </c>
      <c r="V37" s="62">
        <f t="shared" si="6"/>
        <v>0.24</v>
      </c>
      <c r="W37" s="62">
        <f t="shared" si="6"/>
        <v>0.8</v>
      </c>
      <c r="X37" s="58" t="str">
        <f t="shared" si="9"/>
        <v>Baja</v>
      </c>
      <c r="Y37" s="59" t="str">
        <f t="shared" si="7"/>
        <v>Mayor</v>
      </c>
      <c r="Z37" s="60" t="str">
        <f t="shared" si="3"/>
        <v>Alto</v>
      </c>
      <c r="AA37" s="30" t="s">
        <v>114</v>
      </c>
      <c r="AB37" s="92" t="str">
        <f t="shared" ref="AB37:AB64" si="16">+IF(Z37="","",IF(OR(Z37="Extremo",Z37="Alto",Z37="Moderado"),"Reducir_mitigar_Transferir_Evitar",IF(Z37="Bajo","Aceptar")))</f>
        <v>Reducir_mitigar_Transferir_Evitar</v>
      </c>
      <c r="AC37" s="63" t="s">
        <v>115</v>
      </c>
      <c r="AD37" s="30" t="str">
        <f t="shared" si="15"/>
        <v>Evitar</v>
      </c>
      <c r="AE37" s="64" t="s">
        <v>227</v>
      </c>
      <c r="AF37" s="63" t="s">
        <v>228</v>
      </c>
      <c r="AG37" s="112" t="s">
        <v>385</v>
      </c>
      <c r="AH37" s="65" t="s">
        <v>118</v>
      </c>
      <c r="AI37" s="65" t="s">
        <v>129</v>
      </c>
      <c r="AN37" s="109"/>
      <c r="AO37" s="109"/>
      <c r="AP37" s="109"/>
      <c r="AQ37" s="109"/>
      <c r="AR37" s="109"/>
    </row>
    <row r="38" spans="1:46" s="69" customFormat="1" ht="141.5" customHeight="1" x14ac:dyDescent="0.35">
      <c r="A38" s="30">
        <v>18</v>
      </c>
      <c r="B38" s="30" t="s">
        <v>223</v>
      </c>
      <c r="C38" s="30" t="s">
        <v>229</v>
      </c>
      <c r="D38" s="61" t="s">
        <v>230</v>
      </c>
      <c r="E38" s="30" t="s">
        <v>46</v>
      </c>
      <c r="F38" s="30" t="s">
        <v>50</v>
      </c>
      <c r="G38" s="57">
        <v>0.6</v>
      </c>
      <c r="H38" s="57">
        <v>0.6</v>
      </c>
      <c r="I38" s="58" t="str">
        <f t="shared" si="0"/>
        <v>Media</v>
      </c>
      <c r="J38" s="59" t="str">
        <f t="shared" si="1"/>
        <v>Moderado</v>
      </c>
      <c r="K38" s="60" t="str">
        <f t="shared" si="2"/>
        <v>Moderado</v>
      </c>
      <c r="L38" s="61" t="s">
        <v>231</v>
      </c>
      <c r="M38" s="30" t="s">
        <v>31</v>
      </c>
      <c r="N38" s="30" t="s">
        <v>26</v>
      </c>
      <c r="O38" s="30" t="s">
        <v>32</v>
      </c>
      <c r="P38" s="30" t="s">
        <v>33</v>
      </c>
      <c r="Q38" s="30" t="s">
        <v>34</v>
      </c>
      <c r="R38" s="30" t="s">
        <v>38</v>
      </c>
      <c r="S38" s="30" t="s">
        <v>36</v>
      </c>
      <c r="T38" s="57">
        <f t="shared" si="4"/>
        <v>0.36</v>
      </c>
      <c r="U38" s="62">
        <f t="shared" si="5"/>
        <v>0.6</v>
      </c>
      <c r="V38" s="62">
        <f t="shared" si="6"/>
        <v>0.36</v>
      </c>
      <c r="W38" s="62">
        <f t="shared" si="6"/>
        <v>0.6</v>
      </c>
      <c r="X38" s="58" t="str">
        <f t="shared" si="9"/>
        <v>Baja</v>
      </c>
      <c r="Y38" s="59" t="str">
        <f t="shared" si="7"/>
        <v>Moderado</v>
      </c>
      <c r="Z38" s="60" t="str">
        <f t="shared" si="3"/>
        <v>Moderado</v>
      </c>
      <c r="AA38" s="30" t="s">
        <v>114</v>
      </c>
      <c r="AB38" s="92" t="str">
        <f t="shared" si="16"/>
        <v>Reducir_mitigar_Transferir_Evitar</v>
      </c>
      <c r="AC38" s="63" t="s">
        <v>123</v>
      </c>
      <c r="AD38" s="30" t="str">
        <f t="shared" si="15"/>
        <v>Reducir_Mitigar</v>
      </c>
      <c r="AE38" s="64" t="s">
        <v>232</v>
      </c>
      <c r="AF38" s="63" t="s">
        <v>233</v>
      </c>
      <c r="AG38" s="112" t="s">
        <v>370</v>
      </c>
      <c r="AH38" s="65" t="s">
        <v>118</v>
      </c>
      <c r="AI38" s="65" t="s">
        <v>129</v>
      </c>
      <c r="AN38" s="109"/>
      <c r="AO38" s="109"/>
      <c r="AP38" s="109"/>
      <c r="AQ38" s="109"/>
      <c r="AR38" s="109"/>
    </row>
    <row r="39" spans="1:46" s="69" customFormat="1" ht="155" customHeight="1" x14ac:dyDescent="0.35">
      <c r="A39" s="30">
        <v>20</v>
      </c>
      <c r="B39" s="30" t="s">
        <v>223</v>
      </c>
      <c r="C39" s="30" t="s">
        <v>234</v>
      </c>
      <c r="D39" s="61" t="s">
        <v>235</v>
      </c>
      <c r="E39" s="30" t="s">
        <v>47</v>
      </c>
      <c r="F39" s="30" t="s">
        <v>50</v>
      </c>
      <c r="G39" s="57">
        <v>0.4</v>
      </c>
      <c r="H39" s="57">
        <v>0.8</v>
      </c>
      <c r="I39" s="58" t="str">
        <f t="shared" si="0"/>
        <v>Baja</v>
      </c>
      <c r="J39" s="59" t="str">
        <f t="shared" si="1"/>
        <v>Mayor</v>
      </c>
      <c r="K39" s="60" t="str">
        <f t="shared" si="2"/>
        <v>Alto</v>
      </c>
      <c r="L39" s="61" t="s">
        <v>236</v>
      </c>
      <c r="M39" s="30" t="s">
        <v>31</v>
      </c>
      <c r="N39" s="30" t="s">
        <v>26</v>
      </c>
      <c r="O39" s="30" t="s">
        <v>32</v>
      </c>
      <c r="P39" s="30" t="s">
        <v>33</v>
      </c>
      <c r="Q39" s="30" t="s">
        <v>34</v>
      </c>
      <c r="R39" s="30" t="s">
        <v>38</v>
      </c>
      <c r="S39" s="30" t="s">
        <v>36</v>
      </c>
      <c r="T39" s="57">
        <f t="shared" si="4"/>
        <v>0.24</v>
      </c>
      <c r="U39" s="62">
        <f t="shared" si="5"/>
        <v>0.8</v>
      </c>
      <c r="V39" s="62">
        <f t="shared" si="6"/>
        <v>0.24</v>
      </c>
      <c r="W39" s="62">
        <f t="shared" si="6"/>
        <v>0.8</v>
      </c>
      <c r="X39" s="58" t="str">
        <f t="shared" si="9"/>
        <v>Baja</v>
      </c>
      <c r="Y39" s="59" t="str">
        <f t="shared" si="7"/>
        <v>Mayor</v>
      </c>
      <c r="Z39" s="60" t="str">
        <f t="shared" si="3"/>
        <v>Alto</v>
      </c>
      <c r="AA39" s="30" t="s">
        <v>114</v>
      </c>
      <c r="AB39" s="92" t="str">
        <f t="shared" si="16"/>
        <v>Reducir_mitigar_Transferir_Evitar</v>
      </c>
      <c r="AC39" s="63" t="s">
        <v>115</v>
      </c>
      <c r="AD39" s="30" t="str">
        <f t="shared" si="15"/>
        <v>Evitar</v>
      </c>
      <c r="AE39" s="64" t="s">
        <v>236</v>
      </c>
      <c r="AF39" s="63" t="s">
        <v>237</v>
      </c>
      <c r="AG39" s="112" t="s">
        <v>386</v>
      </c>
      <c r="AH39" s="65" t="s">
        <v>238</v>
      </c>
      <c r="AI39" s="65" t="s">
        <v>129</v>
      </c>
      <c r="AN39" s="109"/>
      <c r="AO39" s="109"/>
      <c r="AP39" s="109"/>
      <c r="AQ39" s="109"/>
      <c r="AR39" s="109"/>
    </row>
    <row r="40" spans="1:46" s="69" customFormat="1" ht="177" customHeight="1" x14ac:dyDescent="0.35">
      <c r="A40" s="30">
        <v>21</v>
      </c>
      <c r="B40" s="30" t="s">
        <v>223</v>
      </c>
      <c r="C40" s="30" t="s">
        <v>239</v>
      </c>
      <c r="D40" s="61" t="s">
        <v>240</v>
      </c>
      <c r="E40" s="30" t="s">
        <v>46</v>
      </c>
      <c r="F40" s="30" t="s">
        <v>50</v>
      </c>
      <c r="G40" s="57">
        <v>0.2</v>
      </c>
      <c r="H40" s="57">
        <v>0.8</v>
      </c>
      <c r="I40" s="58" t="str">
        <f t="shared" si="0"/>
        <v>Muy Baja</v>
      </c>
      <c r="J40" s="59" t="str">
        <f t="shared" si="1"/>
        <v>Mayor</v>
      </c>
      <c r="K40" s="60" t="str">
        <f t="shared" si="2"/>
        <v>Alto</v>
      </c>
      <c r="L40" s="61" t="s">
        <v>241</v>
      </c>
      <c r="M40" s="30" t="s">
        <v>42</v>
      </c>
      <c r="N40" s="30" t="s">
        <v>26</v>
      </c>
      <c r="O40" s="30" t="s">
        <v>32</v>
      </c>
      <c r="P40" s="30" t="s">
        <v>33</v>
      </c>
      <c r="Q40" s="30" t="s">
        <v>34</v>
      </c>
      <c r="R40" s="30" t="s">
        <v>38</v>
      </c>
      <c r="S40" s="30" t="s">
        <v>36</v>
      </c>
      <c r="T40" s="57">
        <f t="shared" si="4"/>
        <v>0.14000000000000001</v>
      </c>
      <c r="U40" s="62">
        <f t="shared" si="5"/>
        <v>0.8</v>
      </c>
      <c r="V40" s="62">
        <f t="shared" si="6"/>
        <v>0.14000000000000001</v>
      </c>
      <c r="W40" s="62">
        <f t="shared" si="6"/>
        <v>0.8</v>
      </c>
      <c r="X40" s="58" t="str">
        <f t="shared" si="9"/>
        <v>Muy baja</v>
      </c>
      <c r="Y40" s="59" t="str">
        <f t="shared" si="7"/>
        <v>Mayor</v>
      </c>
      <c r="Z40" s="60" t="str">
        <f t="shared" si="3"/>
        <v>Alto</v>
      </c>
      <c r="AA40" s="30" t="s">
        <v>114</v>
      </c>
      <c r="AB40" s="92" t="str">
        <f t="shared" si="16"/>
        <v>Reducir_mitigar_Transferir_Evitar</v>
      </c>
      <c r="AC40" s="63" t="s">
        <v>123</v>
      </c>
      <c r="AD40" s="30" t="str">
        <f t="shared" si="15"/>
        <v>Reducir_Mitigar</v>
      </c>
      <c r="AE40" s="64" t="s">
        <v>242</v>
      </c>
      <c r="AF40" s="63" t="s">
        <v>228</v>
      </c>
      <c r="AG40" s="112" t="s">
        <v>385</v>
      </c>
      <c r="AH40" s="65" t="s">
        <v>134</v>
      </c>
      <c r="AI40" s="65" t="s">
        <v>129</v>
      </c>
      <c r="AJ40" s="109"/>
      <c r="AK40" s="109"/>
      <c r="AL40" s="109"/>
      <c r="AM40" s="109"/>
    </row>
    <row r="41" spans="1:46" s="69" customFormat="1" ht="155" customHeight="1" x14ac:dyDescent="0.35">
      <c r="A41" s="30">
        <v>22</v>
      </c>
      <c r="B41" s="30" t="s">
        <v>223</v>
      </c>
      <c r="C41" s="30" t="s">
        <v>243</v>
      </c>
      <c r="D41" s="61" t="s">
        <v>244</v>
      </c>
      <c r="E41" s="30" t="s">
        <v>46</v>
      </c>
      <c r="F41" s="30" t="s">
        <v>50</v>
      </c>
      <c r="G41" s="57">
        <v>0.6</v>
      </c>
      <c r="H41" s="57">
        <v>0.8</v>
      </c>
      <c r="I41" s="58" t="str">
        <f t="shared" si="0"/>
        <v>Media</v>
      </c>
      <c r="J41" s="59" t="str">
        <f t="shared" si="1"/>
        <v>Mayor</v>
      </c>
      <c r="K41" s="60" t="str">
        <f t="shared" si="2"/>
        <v>Alto</v>
      </c>
      <c r="L41" s="61" t="s">
        <v>245</v>
      </c>
      <c r="M41" s="30" t="s">
        <v>42</v>
      </c>
      <c r="N41" s="30" t="s">
        <v>26</v>
      </c>
      <c r="O41" s="30" t="s">
        <v>32</v>
      </c>
      <c r="P41" s="30" t="s">
        <v>33</v>
      </c>
      <c r="Q41" s="30" t="s">
        <v>34</v>
      </c>
      <c r="R41" s="30" t="s">
        <v>38</v>
      </c>
      <c r="S41" s="30" t="s">
        <v>36</v>
      </c>
      <c r="T41" s="57">
        <f t="shared" si="4"/>
        <v>0.42</v>
      </c>
      <c r="U41" s="62">
        <f t="shared" si="5"/>
        <v>0.8</v>
      </c>
      <c r="V41" s="62">
        <f t="shared" si="6"/>
        <v>0.42</v>
      </c>
      <c r="W41" s="62">
        <f t="shared" si="6"/>
        <v>0.8</v>
      </c>
      <c r="X41" s="58" t="str">
        <f t="shared" si="9"/>
        <v>Media</v>
      </c>
      <c r="Y41" s="59" t="str">
        <f t="shared" si="7"/>
        <v>Mayor</v>
      </c>
      <c r="Z41" s="60" t="str">
        <f t="shared" si="3"/>
        <v>Alto</v>
      </c>
      <c r="AA41" s="30" t="s">
        <v>114</v>
      </c>
      <c r="AB41" s="92" t="str">
        <f t="shared" si="16"/>
        <v>Reducir_mitigar_Transferir_Evitar</v>
      </c>
      <c r="AC41" s="63" t="s">
        <v>123</v>
      </c>
      <c r="AD41" s="30" t="str">
        <f t="shared" si="15"/>
        <v>Reducir_Mitigar</v>
      </c>
      <c r="AE41" s="64" t="s">
        <v>246</v>
      </c>
      <c r="AF41" s="63" t="s">
        <v>233</v>
      </c>
      <c r="AG41" s="112" t="s">
        <v>372</v>
      </c>
      <c r="AH41" s="65" t="s">
        <v>134</v>
      </c>
      <c r="AI41" s="65" t="s">
        <v>129</v>
      </c>
      <c r="AJ41" s="109"/>
      <c r="AK41" s="109"/>
      <c r="AL41" s="109"/>
      <c r="AM41" s="109"/>
    </row>
    <row r="42" spans="1:46" s="69" customFormat="1" ht="283.5" customHeight="1" x14ac:dyDescent="0.35">
      <c r="A42" s="30">
        <v>23</v>
      </c>
      <c r="B42" s="30" t="s">
        <v>247</v>
      </c>
      <c r="C42" s="30" t="s">
        <v>248</v>
      </c>
      <c r="D42" s="61" t="s">
        <v>249</v>
      </c>
      <c r="E42" s="30" t="s">
        <v>46</v>
      </c>
      <c r="F42" s="30" t="s">
        <v>51</v>
      </c>
      <c r="G42" s="57">
        <v>0.6</v>
      </c>
      <c r="H42" s="57">
        <v>0.4</v>
      </c>
      <c r="I42" s="58" t="str">
        <f t="shared" si="0"/>
        <v>Media</v>
      </c>
      <c r="J42" s="59" t="str">
        <f t="shared" si="1"/>
        <v>Menor</v>
      </c>
      <c r="K42" s="60" t="str">
        <f t="shared" si="2"/>
        <v>Moderado</v>
      </c>
      <c r="L42" s="61" t="s">
        <v>250</v>
      </c>
      <c r="M42" s="30" t="s">
        <v>31</v>
      </c>
      <c r="N42" s="30" t="s">
        <v>26</v>
      </c>
      <c r="O42" s="30" t="s">
        <v>32</v>
      </c>
      <c r="P42" s="30" t="s">
        <v>33</v>
      </c>
      <c r="Q42" s="30" t="s">
        <v>37</v>
      </c>
      <c r="R42" s="30" t="s">
        <v>38</v>
      </c>
      <c r="S42" s="30" t="s">
        <v>36</v>
      </c>
      <c r="T42" s="57">
        <f t="shared" si="4"/>
        <v>0.36</v>
      </c>
      <c r="U42" s="62">
        <f t="shared" si="5"/>
        <v>0.4</v>
      </c>
      <c r="V42" s="62">
        <f t="shared" si="6"/>
        <v>0.36</v>
      </c>
      <c r="W42" s="62">
        <f t="shared" si="6"/>
        <v>0.4</v>
      </c>
      <c r="X42" s="58" t="str">
        <f t="shared" si="9"/>
        <v>Baja</v>
      </c>
      <c r="Y42" s="59" t="str">
        <f t="shared" si="7"/>
        <v>Menor</v>
      </c>
      <c r="Z42" s="60" t="str">
        <f t="shared" si="3"/>
        <v>Moderado</v>
      </c>
      <c r="AA42" s="30" t="s">
        <v>114</v>
      </c>
      <c r="AB42" s="92" t="str">
        <f t="shared" si="16"/>
        <v>Reducir_mitigar_Transferir_Evitar</v>
      </c>
      <c r="AC42" s="63" t="s">
        <v>115</v>
      </c>
      <c r="AD42" s="30" t="str">
        <f t="shared" si="15"/>
        <v>Evitar</v>
      </c>
      <c r="AE42" s="64" t="s">
        <v>250</v>
      </c>
      <c r="AF42" s="63" t="s">
        <v>251</v>
      </c>
      <c r="AG42" s="112" t="s">
        <v>251</v>
      </c>
      <c r="AH42" s="65" t="s">
        <v>128</v>
      </c>
      <c r="AI42" s="65" t="s">
        <v>129</v>
      </c>
      <c r="AJ42" s="109"/>
      <c r="AK42" s="109"/>
      <c r="AL42" s="109"/>
      <c r="AM42" s="109"/>
    </row>
    <row r="43" spans="1:46" s="69" customFormat="1" ht="284" customHeight="1" x14ac:dyDescent="0.35">
      <c r="A43" s="30">
        <v>24</v>
      </c>
      <c r="B43" s="30" t="s">
        <v>247</v>
      </c>
      <c r="C43" s="30" t="s">
        <v>252</v>
      </c>
      <c r="D43" s="61" t="s">
        <v>253</v>
      </c>
      <c r="E43" s="30" t="s">
        <v>46</v>
      </c>
      <c r="F43" s="30" t="s">
        <v>50</v>
      </c>
      <c r="G43" s="57">
        <v>0.6</v>
      </c>
      <c r="H43" s="57">
        <v>0.6</v>
      </c>
      <c r="I43" s="58" t="str">
        <f t="shared" si="0"/>
        <v>Media</v>
      </c>
      <c r="J43" s="59" t="str">
        <f t="shared" si="1"/>
        <v>Moderado</v>
      </c>
      <c r="K43" s="60" t="str">
        <f t="shared" si="2"/>
        <v>Moderado</v>
      </c>
      <c r="L43" s="61" t="s">
        <v>254</v>
      </c>
      <c r="M43" s="30" t="s">
        <v>31</v>
      </c>
      <c r="N43" s="30" t="s">
        <v>26</v>
      </c>
      <c r="O43" s="30" t="s">
        <v>32</v>
      </c>
      <c r="P43" s="30" t="s">
        <v>33</v>
      </c>
      <c r="Q43" s="30" t="s">
        <v>80</v>
      </c>
      <c r="R43" s="30" t="s">
        <v>38</v>
      </c>
      <c r="S43" s="30" t="s">
        <v>36</v>
      </c>
      <c r="T43" s="57">
        <f t="shared" si="4"/>
        <v>0.36</v>
      </c>
      <c r="U43" s="62">
        <f t="shared" si="5"/>
        <v>0.6</v>
      </c>
      <c r="V43" s="62">
        <f t="shared" si="6"/>
        <v>0.36</v>
      </c>
      <c r="W43" s="62">
        <f t="shared" si="6"/>
        <v>0.6</v>
      </c>
      <c r="X43" s="58" t="str">
        <f t="shared" si="9"/>
        <v>Baja</v>
      </c>
      <c r="Y43" s="59" t="str">
        <f t="shared" si="7"/>
        <v>Moderado</v>
      </c>
      <c r="Z43" s="60" t="str">
        <f t="shared" si="3"/>
        <v>Moderado</v>
      </c>
      <c r="AA43" s="30" t="s">
        <v>114</v>
      </c>
      <c r="AB43" s="92" t="str">
        <f t="shared" si="16"/>
        <v>Reducir_mitigar_Transferir_Evitar</v>
      </c>
      <c r="AC43" s="63" t="s">
        <v>123</v>
      </c>
      <c r="AD43" s="30" t="str">
        <f t="shared" si="15"/>
        <v>Reducir_Mitigar</v>
      </c>
      <c r="AE43" s="64" t="s">
        <v>255</v>
      </c>
      <c r="AF43" s="63" t="s">
        <v>233</v>
      </c>
      <c r="AG43" s="112" t="s">
        <v>385</v>
      </c>
      <c r="AH43" s="65" t="s">
        <v>134</v>
      </c>
      <c r="AI43" s="65" t="s">
        <v>129</v>
      </c>
      <c r="AJ43" s="109"/>
      <c r="AK43" s="109"/>
      <c r="AL43" s="109"/>
      <c r="AM43" s="109"/>
    </row>
    <row r="44" spans="1:46" s="69" customFormat="1" ht="200.5" customHeight="1" x14ac:dyDescent="0.35">
      <c r="A44" s="78">
        <v>25</v>
      </c>
      <c r="B44" s="78" t="s">
        <v>247</v>
      </c>
      <c r="C44" s="78" t="s">
        <v>256</v>
      </c>
      <c r="D44" s="78" t="s">
        <v>257</v>
      </c>
      <c r="E44" s="78" t="s">
        <v>158</v>
      </c>
      <c r="F44" s="78" t="s">
        <v>55</v>
      </c>
      <c r="G44" s="73">
        <v>0.6</v>
      </c>
      <c r="H44" s="73">
        <v>1</v>
      </c>
      <c r="I44" s="74" t="str">
        <f>+IF(G44=20%,"Muy Baja",IF(AND(G44=40%),"Baja",IF(AND(G44=60%),"Media",IF(AND(G44=80%),"Alta",IF(AND(G44=100%),"Muy Alta","")))))</f>
        <v>Media</v>
      </c>
      <c r="J44" s="75" t="str">
        <f>+IF(H44=20%,"Leve",IF(AND(H44=40%),"Menor",IF(AND(H44=60%),"Moderado",IF(AND(H44=80%),"Mayor",IF(AND(H44=100%),"Catastrófico","")))))</f>
        <v>Catastrófico</v>
      </c>
      <c r="K44" s="76" t="str">
        <f>+IF(I44="Muy alta",IF(J44="Leve","Muy alta",IF(J44="Menor","Alto",IF(J44="Moderado","Alto",IF(J44="Mayor","Alto",IF(J44="Catastrófico","Extremo"))))),IF(I44="Alta",IF(J44="Leve","Moderado",IF(J44="Menor","Moderado",IF(J44="Moderado","Alto",IF(J44="Mayor","Alto",IF(J44="Catastrófico","Extremo"))))),IF(I44="Media",IF(J44="Leve","Moderado",IF(J44="Menor","Moderado",IF(J44="Moderado","Moderado",IF(J44="Mayor","Alto",IF(J44="Catastrófico","Extremo"))))),IF(I44="Baja",IF(J44="Leve","Bajo",IF(J44="Menor","Moderado",IF(J44="Moderado","Moderado",IF(J44="Mayor","Alto",IF(J44="Catastrófico","Extremo"))))),IF(I44="Muy baja",IF(J44="Leve","Bajo",IF(J44="Menor","Bajo",IF(J44="Moderado","Moderado",IF(J44="Mayor","Alto",IF(J44="Catastrófico","Extremo"))))),"")))))</f>
        <v>Extremo</v>
      </c>
      <c r="L44" s="110" t="s">
        <v>258</v>
      </c>
      <c r="M44" s="78" t="s">
        <v>31</v>
      </c>
      <c r="N44" s="78" t="s">
        <v>26</v>
      </c>
      <c r="O44" s="78" t="s">
        <v>32</v>
      </c>
      <c r="P44" s="78" t="s">
        <v>33</v>
      </c>
      <c r="Q44" s="78" t="s">
        <v>37</v>
      </c>
      <c r="R44" s="78" t="s">
        <v>38</v>
      </c>
      <c r="S44" s="78" t="s">
        <v>36</v>
      </c>
      <c r="T44" s="73">
        <f>IF(N44="Probabilidad",G44-(G44*IF(AND(M44="Preventivo",O44="Automático"),0.5,IF(AND(M44="Preventivo",O44="Manual"),0.4,IF(AND(M44="Detectivo",O44="Automático"),0.4,IF(AND(M44="Detectivo",O44="Manual"),0.3,IF(AND(M44="Correctivo",O44="Automático"),0.35,IF(AND(M44="Correctivo",O44="Manual"),0.25,G44))))))))</f>
        <v>0.36</v>
      </c>
      <c r="U44" s="77">
        <f>IF(N44="Impacto",H44-(H44*(IF(AND(M44="Preventivo",O44="Automático"),0.5,IF(AND(M44="Preventivo",O44="Manual"),0.4,IF(AND(M44="Detectivo",O44="Automático"),0.4,IF(AND(M44="Detectivo",O44="Manual"),0.3,IF(AND(M44="Correctivo",O44="Automático"),0.35,IF(AND(M44="Correctivo",O44="Manual"),0.25,H44)))))))),H44)</f>
        <v>1</v>
      </c>
      <c r="V44" s="77">
        <f>+T44</f>
        <v>0.36</v>
      </c>
      <c r="W44" s="77">
        <f>+U44</f>
        <v>1</v>
      </c>
      <c r="X44" s="74" t="str">
        <f>+IF(V44=0,"",IF(V44&lt;=0.2,"Muy baja",IF(V44&lt;=0.4,"Baja",IF(V44&lt;=0.6,"Media",IF(V44&lt;=0.8,"Alta",IF(V44&lt;=1,"Muy alta",""))))))</f>
        <v>Baja</v>
      </c>
      <c r="Y44" s="75" t="str">
        <f>+IF(W44=0,"",IF(W44&lt;=0.2,"Leve",IF(W44&lt;=0.4,"Menor",IF(W44&lt;=0.6,"Moderado",IF(W44&lt;=0.8,"Mayor",IF(W44&lt;=1,"Catastrófico",""))))))</f>
        <v>Catastrófico</v>
      </c>
      <c r="Z44" s="76" t="s">
        <v>25</v>
      </c>
      <c r="AA44" s="78" t="s">
        <v>114</v>
      </c>
      <c r="AB44" s="78" t="s">
        <v>259</v>
      </c>
      <c r="AC44" s="79" t="s">
        <v>115</v>
      </c>
      <c r="AD44" s="78" t="str">
        <f>+IF($AA44="","",IF($AA44="No Requiere Plan de Acción","Aceptar",$AC44))</f>
        <v>Evitar</v>
      </c>
      <c r="AE44" s="64" t="s">
        <v>260</v>
      </c>
      <c r="AF44" s="63" t="s">
        <v>188</v>
      </c>
      <c r="AG44" s="112" t="s">
        <v>382</v>
      </c>
      <c r="AH44" s="65" t="s">
        <v>118</v>
      </c>
      <c r="AI44" s="65" t="s">
        <v>129</v>
      </c>
      <c r="AJ44" s="109"/>
      <c r="AK44" s="109"/>
      <c r="AL44" s="109"/>
      <c r="AM44" s="109"/>
    </row>
    <row r="45" spans="1:46" s="69" customFormat="1" ht="157.5" customHeight="1" x14ac:dyDescent="0.35">
      <c r="A45" s="90"/>
      <c r="B45" s="90"/>
      <c r="C45" s="90"/>
      <c r="D45" s="90"/>
      <c r="E45" s="90"/>
      <c r="F45" s="90"/>
      <c r="G45" s="85"/>
      <c r="H45" s="85"/>
      <c r="I45" s="86"/>
      <c r="J45" s="87"/>
      <c r="K45" s="88"/>
      <c r="L45" s="111"/>
      <c r="M45" s="90"/>
      <c r="N45" s="90"/>
      <c r="O45" s="90"/>
      <c r="P45" s="90"/>
      <c r="Q45" s="90"/>
      <c r="R45" s="90"/>
      <c r="S45" s="90"/>
      <c r="T45" s="85"/>
      <c r="U45" s="89"/>
      <c r="V45" s="89"/>
      <c r="W45" s="89"/>
      <c r="X45" s="86"/>
      <c r="Y45" s="87"/>
      <c r="Z45" s="88"/>
      <c r="AA45" s="90"/>
      <c r="AB45" s="90"/>
      <c r="AC45" s="91"/>
      <c r="AD45" s="90"/>
      <c r="AE45" s="64" t="s">
        <v>261</v>
      </c>
      <c r="AF45" s="63" t="s">
        <v>262</v>
      </c>
      <c r="AG45" s="112" t="s">
        <v>262</v>
      </c>
      <c r="AH45" s="65" t="s">
        <v>118</v>
      </c>
      <c r="AI45" s="65" t="s">
        <v>129</v>
      </c>
      <c r="AJ45" s="109"/>
      <c r="AK45" s="109"/>
      <c r="AL45" s="109"/>
      <c r="AM45" s="109"/>
    </row>
    <row r="46" spans="1:46" s="69" customFormat="1" ht="146" customHeight="1" x14ac:dyDescent="0.35">
      <c r="A46" s="30">
        <v>26</v>
      </c>
      <c r="B46" s="30" t="s">
        <v>263</v>
      </c>
      <c r="C46" s="30" t="s">
        <v>264</v>
      </c>
      <c r="D46" s="61" t="s">
        <v>265</v>
      </c>
      <c r="E46" s="30" t="s">
        <v>46</v>
      </c>
      <c r="F46" s="30" t="s">
        <v>50</v>
      </c>
      <c r="G46" s="57">
        <v>1</v>
      </c>
      <c r="H46" s="57">
        <v>0.6</v>
      </c>
      <c r="I46" s="58" t="str">
        <f t="shared" si="0"/>
        <v>Muy Alta</v>
      </c>
      <c r="J46" s="59" t="str">
        <f t="shared" si="1"/>
        <v>Moderado</v>
      </c>
      <c r="K46" s="60" t="str">
        <f t="shared" si="2"/>
        <v>Alto</v>
      </c>
      <c r="L46" s="61" t="s">
        <v>266</v>
      </c>
      <c r="M46" s="30" t="s">
        <v>31</v>
      </c>
      <c r="N46" s="30" t="s">
        <v>26</v>
      </c>
      <c r="O46" s="30" t="s">
        <v>32</v>
      </c>
      <c r="P46" s="30" t="s">
        <v>33</v>
      </c>
      <c r="Q46" s="30" t="s">
        <v>37</v>
      </c>
      <c r="R46" s="30" t="s">
        <v>38</v>
      </c>
      <c r="S46" s="30" t="s">
        <v>36</v>
      </c>
      <c r="T46" s="57">
        <f t="shared" si="4"/>
        <v>0.6</v>
      </c>
      <c r="U46" s="62">
        <f t="shared" si="5"/>
        <v>0.6</v>
      </c>
      <c r="V46" s="62">
        <f t="shared" si="6"/>
        <v>0.6</v>
      </c>
      <c r="W46" s="62">
        <f t="shared" si="6"/>
        <v>0.6</v>
      </c>
      <c r="X46" s="58" t="str">
        <f t="shared" si="9"/>
        <v>Media</v>
      </c>
      <c r="Y46" s="59" t="str">
        <f t="shared" si="7"/>
        <v>Moderado</v>
      </c>
      <c r="Z46" s="60" t="str">
        <f t="shared" si="3"/>
        <v>Moderado</v>
      </c>
      <c r="AA46" s="30" t="s">
        <v>114</v>
      </c>
      <c r="AB46" s="92" t="str">
        <f t="shared" si="16"/>
        <v>Reducir_mitigar_Transferir_Evitar</v>
      </c>
      <c r="AC46" s="63" t="s">
        <v>115</v>
      </c>
      <c r="AD46" s="30" t="str">
        <f t="shared" si="15"/>
        <v>Evitar</v>
      </c>
      <c r="AE46" s="64" t="s">
        <v>267</v>
      </c>
      <c r="AF46" s="63" t="s">
        <v>268</v>
      </c>
      <c r="AG46" s="112" t="s">
        <v>370</v>
      </c>
      <c r="AH46" s="65" t="s">
        <v>128</v>
      </c>
      <c r="AI46" s="65" t="s">
        <v>129</v>
      </c>
      <c r="AJ46" s="109"/>
      <c r="AK46" s="109"/>
      <c r="AL46" s="109"/>
      <c r="AM46" s="109"/>
    </row>
    <row r="47" spans="1:46" s="69" customFormat="1" ht="170.5" customHeight="1" x14ac:dyDescent="0.35">
      <c r="A47" s="30">
        <v>27</v>
      </c>
      <c r="B47" s="30" t="s">
        <v>263</v>
      </c>
      <c r="C47" s="30" t="s">
        <v>269</v>
      </c>
      <c r="D47" s="61" t="s">
        <v>270</v>
      </c>
      <c r="E47" s="30" t="s">
        <v>56</v>
      </c>
      <c r="F47" s="30" t="s">
        <v>50</v>
      </c>
      <c r="G47" s="57">
        <v>0.6</v>
      </c>
      <c r="H47" s="57">
        <v>1</v>
      </c>
      <c r="I47" s="58" t="str">
        <f t="shared" si="0"/>
        <v>Media</v>
      </c>
      <c r="J47" s="59" t="str">
        <f t="shared" si="1"/>
        <v>Catastrófico</v>
      </c>
      <c r="K47" s="60" t="str">
        <f t="shared" si="2"/>
        <v>Extremo</v>
      </c>
      <c r="L47" s="61" t="s">
        <v>271</v>
      </c>
      <c r="M47" s="30" t="s">
        <v>42</v>
      </c>
      <c r="N47" s="30" t="s">
        <v>26</v>
      </c>
      <c r="O47" s="30" t="s">
        <v>32</v>
      </c>
      <c r="P47" s="30" t="s">
        <v>33</v>
      </c>
      <c r="Q47" s="30" t="s">
        <v>34</v>
      </c>
      <c r="R47" s="30" t="s">
        <v>38</v>
      </c>
      <c r="S47" s="30" t="s">
        <v>36</v>
      </c>
      <c r="T47" s="57">
        <f t="shared" si="4"/>
        <v>0.42</v>
      </c>
      <c r="U47" s="62">
        <f t="shared" si="5"/>
        <v>1</v>
      </c>
      <c r="V47" s="62">
        <f t="shared" si="6"/>
        <v>0.42</v>
      </c>
      <c r="W47" s="62">
        <f t="shared" si="6"/>
        <v>1</v>
      </c>
      <c r="X47" s="58" t="str">
        <f t="shared" si="9"/>
        <v>Media</v>
      </c>
      <c r="Y47" s="59" t="str">
        <f t="shared" si="7"/>
        <v>Catastrófico</v>
      </c>
      <c r="Z47" s="60" t="str">
        <f t="shared" si="3"/>
        <v>Extremo</v>
      </c>
      <c r="AA47" s="30" t="s">
        <v>114</v>
      </c>
      <c r="AB47" s="92" t="str">
        <f t="shared" si="16"/>
        <v>Reducir_mitigar_Transferir_Evitar</v>
      </c>
      <c r="AC47" s="63" t="s">
        <v>115</v>
      </c>
      <c r="AD47" s="30" t="str">
        <f t="shared" si="15"/>
        <v>Evitar</v>
      </c>
      <c r="AE47" s="64" t="s">
        <v>272</v>
      </c>
      <c r="AF47" s="63" t="s">
        <v>268</v>
      </c>
      <c r="AG47" s="112" t="s">
        <v>370</v>
      </c>
      <c r="AH47" s="65" t="s">
        <v>134</v>
      </c>
      <c r="AI47" s="65" t="s">
        <v>129</v>
      </c>
      <c r="AJ47" s="109"/>
      <c r="AK47" s="109"/>
      <c r="AL47" s="109"/>
      <c r="AM47" s="109"/>
    </row>
    <row r="48" spans="1:46" s="69" customFormat="1" ht="159.5" customHeight="1" x14ac:dyDescent="0.35">
      <c r="A48" s="30">
        <v>28</v>
      </c>
      <c r="B48" s="30" t="s">
        <v>263</v>
      </c>
      <c r="C48" s="30" t="s">
        <v>273</v>
      </c>
      <c r="D48" s="61" t="s">
        <v>274</v>
      </c>
      <c r="E48" s="30" t="s">
        <v>48</v>
      </c>
      <c r="F48" s="30" t="s">
        <v>70</v>
      </c>
      <c r="G48" s="57">
        <v>0.4</v>
      </c>
      <c r="H48" s="57">
        <v>0.6</v>
      </c>
      <c r="I48" s="58" t="str">
        <f t="shared" si="0"/>
        <v>Baja</v>
      </c>
      <c r="J48" s="59" t="str">
        <f t="shared" si="1"/>
        <v>Moderado</v>
      </c>
      <c r="K48" s="60" t="str">
        <f t="shared" si="2"/>
        <v>Moderado</v>
      </c>
      <c r="L48" s="61" t="s">
        <v>275</v>
      </c>
      <c r="M48" s="30" t="s">
        <v>42</v>
      </c>
      <c r="N48" s="30" t="s">
        <v>26</v>
      </c>
      <c r="O48" s="30" t="s">
        <v>32</v>
      </c>
      <c r="P48" s="30" t="s">
        <v>33</v>
      </c>
      <c r="Q48" s="30" t="s">
        <v>80</v>
      </c>
      <c r="R48" s="30" t="s">
        <v>38</v>
      </c>
      <c r="S48" s="30" t="s">
        <v>36</v>
      </c>
      <c r="T48" s="57">
        <f t="shared" si="4"/>
        <v>0.28000000000000003</v>
      </c>
      <c r="U48" s="62">
        <f t="shared" si="5"/>
        <v>0.6</v>
      </c>
      <c r="V48" s="62">
        <f t="shared" si="6"/>
        <v>0.28000000000000003</v>
      </c>
      <c r="W48" s="62">
        <f t="shared" si="6"/>
        <v>0.6</v>
      </c>
      <c r="X48" s="58" t="str">
        <f t="shared" si="9"/>
        <v>Baja</v>
      </c>
      <c r="Y48" s="59" t="str">
        <f t="shared" si="7"/>
        <v>Moderado</v>
      </c>
      <c r="Z48" s="60" t="str">
        <f t="shared" si="3"/>
        <v>Moderado</v>
      </c>
      <c r="AA48" s="30" t="s">
        <v>114</v>
      </c>
      <c r="AB48" s="92" t="str">
        <f t="shared" si="16"/>
        <v>Reducir_mitigar_Transferir_Evitar</v>
      </c>
      <c r="AC48" s="63" t="s">
        <v>123</v>
      </c>
      <c r="AD48" s="30" t="str">
        <f t="shared" si="15"/>
        <v>Reducir_Mitigar</v>
      </c>
      <c r="AE48" s="64" t="s">
        <v>275</v>
      </c>
      <c r="AF48" s="63" t="s">
        <v>233</v>
      </c>
      <c r="AG48" s="112" t="s">
        <v>387</v>
      </c>
      <c r="AH48" s="65" t="s">
        <v>134</v>
      </c>
      <c r="AI48" s="65" t="s">
        <v>129</v>
      </c>
      <c r="AJ48" s="109"/>
      <c r="AK48" s="109"/>
      <c r="AL48" s="109"/>
      <c r="AM48" s="109"/>
    </row>
    <row r="49" spans="1:276" s="69" customFormat="1" ht="175" customHeight="1" x14ac:dyDescent="0.35">
      <c r="A49" s="30">
        <v>29</v>
      </c>
      <c r="B49" s="30" t="s">
        <v>276</v>
      </c>
      <c r="C49" s="30" t="s">
        <v>277</v>
      </c>
      <c r="D49" s="61" t="s">
        <v>278</v>
      </c>
      <c r="E49" s="30" t="s">
        <v>47</v>
      </c>
      <c r="F49" s="30" t="s">
        <v>51</v>
      </c>
      <c r="G49" s="57">
        <v>0.2</v>
      </c>
      <c r="H49" s="57">
        <v>0.6</v>
      </c>
      <c r="I49" s="58" t="str">
        <f t="shared" si="0"/>
        <v>Muy Baja</v>
      </c>
      <c r="J49" s="59" t="str">
        <f t="shared" si="1"/>
        <v>Moderado</v>
      </c>
      <c r="K49" s="60" t="str">
        <f t="shared" si="2"/>
        <v>Moderado</v>
      </c>
      <c r="L49" s="61" t="s">
        <v>279</v>
      </c>
      <c r="M49" s="30" t="s">
        <v>31</v>
      </c>
      <c r="N49" s="30" t="s">
        <v>26</v>
      </c>
      <c r="O49" s="30" t="s">
        <v>32</v>
      </c>
      <c r="P49" s="30" t="s">
        <v>33</v>
      </c>
      <c r="Q49" s="30" t="s">
        <v>37</v>
      </c>
      <c r="R49" s="30" t="s">
        <v>38</v>
      </c>
      <c r="S49" s="30" t="s">
        <v>81</v>
      </c>
      <c r="T49" s="57">
        <f t="shared" si="4"/>
        <v>0.12</v>
      </c>
      <c r="U49" s="62">
        <f t="shared" si="5"/>
        <v>0.6</v>
      </c>
      <c r="V49" s="62">
        <f t="shared" si="6"/>
        <v>0.12</v>
      </c>
      <c r="W49" s="62">
        <f t="shared" si="6"/>
        <v>0.6</v>
      </c>
      <c r="X49" s="58" t="str">
        <f t="shared" si="9"/>
        <v>Muy baja</v>
      </c>
      <c r="Y49" s="59" t="str">
        <f t="shared" si="7"/>
        <v>Moderado</v>
      </c>
      <c r="Z49" s="60" t="str">
        <f t="shared" si="3"/>
        <v>Moderado</v>
      </c>
      <c r="AA49" s="30" t="s">
        <v>114</v>
      </c>
      <c r="AB49" s="92" t="str">
        <f t="shared" si="16"/>
        <v>Reducir_mitigar_Transferir_Evitar</v>
      </c>
      <c r="AC49" s="63" t="s">
        <v>115</v>
      </c>
      <c r="AD49" s="30" t="str">
        <f t="shared" si="15"/>
        <v>Evitar</v>
      </c>
      <c r="AE49" s="64" t="s">
        <v>280</v>
      </c>
      <c r="AF49" s="63" t="s">
        <v>281</v>
      </c>
      <c r="AG49" s="112" t="s">
        <v>374</v>
      </c>
      <c r="AH49" s="65" t="s">
        <v>128</v>
      </c>
      <c r="AI49" s="65" t="s">
        <v>129</v>
      </c>
      <c r="AN49" s="109"/>
      <c r="AO49" s="109"/>
      <c r="AP49" s="109"/>
      <c r="AQ49" s="109"/>
      <c r="AR49" s="109"/>
    </row>
    <row r="50" spans="1:276" s="69" customFormat="1" ht="145" customHeight="1" x14ac:dyDescent="0.35">
      <c r="A50" s="30">
        <v>30</v>
      </c>
      <c r="B50" s="30" t="s">
        <v>276</v>
      </c>
      <c r="C50" s="30" t="s">
        <v>282</v>
      </c>
      <c r="D50" s="61" t="s">
        <v>283</v>
      </c>
      <c r="E50" s="30" t="s">
        <v>46</v>
      </c>
      <c r="F50" s="30" t="s">
        <v>50</v>
      </c>
      <c r="G50" s="57">
        <v>0.8</v>
      </c>
      <c r="H50" s="57">
        <v>0.6</v>
      </c>
      <c r="I50" s="58" t="str">
        <f t="shared" si="0"/>
        <v>Alta</v>
      </c>
      <c r="J50" s="59" t="str">
        <f t="shared" si="1"/>
        <v>Moderado</v>
      </c>
      <c r="K50" s="60" t="str">
        <f t="shared" si="2"/>
        <v>Alto</v>
      </c>
      <c r="L50" s="61" t="s">
        <v>284</v>
      </c>
      <c r="M50" s="30" t="s">
        <v>31</v>
      </c>
      <c r="N50" s="30" t="s">
        <v>26</v>
      </c>
      <c r="O50" s="30" t="s">
        <v>32</v>
      </c>
      <c r="P50" s="30" t="s">
        <v>33</v>
      </c>
      <c r="Q50" s="30" t="s">
        <v>80</v>
      </c>
      <c r="R50" s="30" t="s">
        <v>38</v>
      </c>
      <c r="S50" s="30" t="s">
        <v>36</v>
      </c>
      <c r="T50" s="57">
        <f t="shared" si="4"/>
        <v>0.48</v>
      </c>
      <c r="U50" s="62">
        <f t="shared" si="5"/>
        <v>0.6</v>
      </c>
      <c r="V50" s="62">
        <f t="shared" si="6"/>
        <v>0.48</v>
      </c>
      <c r="W50" s="62">
        <f t="shared" si="6"/>
        <v>0.6</v>
      </c>
      <c r="X50" s="58" t="str">
        <f t="shared" si="9"/>
        <v>Media</v>
      </c>
      <c r="Y50" s="59" t="str">
        <f t="shared" si="7"/>
        <v>Moderado</v>
      </c>
      <c r="Z50" s="60" t="str">
        <f t="shared" si="3"/>
        <v>Moderado</v>
      </c>
      <c r="AA50" s="30" t="s">
        <v>114</v>
      </c>
      <c r="AB50" s="92" t="str">
        <f t="shared" si="16"/>
        <v>Reducir_mitigar_Transferir_Evitar</v>
      </c>
      <c r="AC50" s="63" t="s">
        <v>115</v>
      </c>
      <c r="AD50" s="30" t="str">
        <f t="shared" si="15"/>
        <v>Evitar</v>
      </c>
      <c r="AE50" s="64" t="s">
        <v>285</v>
      </c>
      <c r="AF50" s="63" t="s">
        <v>286</v>
      </c>
      <c r="AG50" s="112" t="s">
        <v>388</v>
      </c>
      <c r="AH50" s="65" t="s">
        <v>134</v>
      </c>
      <c r="AI50" s="65" t="s">
        <v>129</v>
      </c>
      <c r="AN50" s="109"/>
      <c r="AO50" s="109"/>
      <c r="AP50" s="109"/>
      <c r="AQ50" s="109"/>
      <c r="AR50" s="109"/>
    </row>
    <row r="51" spans="1:276" s="69" customFormat="1" ht="167" customHeight="1" x14ac:dyDescent="0.35">
      <c r="A51" s="30">
        <v>31</v>
      </c>
      <c r="B51" s="30" t="s">
        <v>276</v>
      </c>
      <c r="C51" s="30" t="s">
        <v>287</v>
      </c>
      <c r="D51" s="61" t="s">
        <v>288</v>
      </c>
      <c r="E51" s="30" t="s">
        <v>71</v>
      </c>
      <c r="F51" s="30" t="s">
        <v>50</v>
      </c>
      <c r="G51" s="57">
        <v>0.6</v>
      </c>
      <c r="H51" s="57">
        <v>0.4</v>
      </c>
      <c r="I51" s="58" t="str">
        <f>+IF(G51=20%,"Muy Baja",IF(AND(G51=40%),"Baja",IF(AND(G51=60%),"Media",IF(AND(G51=80%),"Alta",IF(AND(G51=100%),"Muy Alta","")))))</f>
        <v>Media</v>
      </c>
      <c r="J51" s="59" t="str">
        <f t="shared" si="1"/>
        <v>Menor</v>
      </c>
      <c r="K51" s="60" t="str">
        <f t="shared" si="2"/>
        <v>Moderado</v>
      </c>
      <c r="L51" s="61" t="s">
        <v>289</v>
      </c>
      <c r="M51" s="30" t="s">
        <v>31</v>
      </c>
      <c r="N51" s="30" t="s">
        <v>26</v>
      </c>
      <c r="O51" s="30" t="s">
        <v>32</v>
      </c>
      <c r="P51" s="30" t="s">
        <v>33</v>
      </c>
      <c r="Q51" s="30" t="s">
        <v>34</v>
      </c>
      <c r="R51" s="30" t="s">
        <v>38</v>
      </c>
      <c r="S51" s="30" t="s">
        <v>36</v>
      </c>
      <c r="T51" s="57">
        <f t="shared" si="4"/>
        <v>0.36</v>
      </c>
      <c r="U51" s="62">
        <f t="shared" si="5"/>
        <v>0.4</v>
      </c>
      <c r="V51" s="62">
        <f t="shared" si="6"/>
        <v>0.36</v>
      </c>
      <c r="W51" s="62">
        <f t="shared" si="6"/>
        <v>0.4</v>
      </c>
      <c r="X51" s="58" t="str">
        <f t="shared" si="9"/>
        <v>Baja</v>
      </c>
      <c r="Y51" s="59" t="str">
        <f t="shared" si="7"/>
        <v>Menor</v>
      </c>
      <c r="Z51" s="60" t="str">
        <f t="shared" si="3"/>
        <v>Moderado</v>
      </c>
      <c r="AA51" s="30" t="s">
        <v>114</v>
      </c>
      <c r="AB51" s="92" t="str">
        <f t="shared" si="16"/>
        <v>Reducir_mitigar_Transferir_Evitar</v>
      </c>
      <c r="AC51" s="63" t="s">
        <v>115</v>
      </c>
      <c r="AD51" s="30" t="str">
        <f t="shared" si="15"/>
        <v>Evitar</v>
      </c>
      <c r="AE51" s="64" t="s">
        <v>290</v>
      </c>
      <c r="AF51" s="63" t="s">
        <v>291</v>
      </c>
      <c r="AG51" s="112" t="s">
        <v>373</v>
      </c>
      <c r="AH51" s="65" t="s">
        <v>134</v>
      </c>
      <c r="AI51" s="65" t="s">
        <v>129</v>
      </c>
      <c r="AN51" s="109"/>
      <c r="AO51" s="109"/>
      <c r="AP51" s="109"/>
      <c r="AQ51" s="109"/>
      <c r="AR51" s="109"/>
    </row>
    <row r="52" spans="1:276" s="69" customFormat="1" ht="147" customHeight="1" x14ac:dyDescent="0.35">
      <c r="A52" s="30">
        <v>32</v>
      </c>
      <c r="B52" s="30" t="s">
        <v>276</v>
      </c>
      <c r="C52" s="30" t="s">
        <v>292</v>
      </c>
      <c r="D52" s="61" t="s">
        <v>293</v>
      </c>
      <c r="E52" s="30" t="s">
        <v>46</v>
      </c>
      <c r="F52" s="30" t="s">
        <v>50</v>
      </c>
      <c r="G52" s="57">
        <v>0.4</v>
      </c>
      <c r="H52" s="57">
        <v>0.6</v>
      </c>
      <c r="I52" s="58" t="str">
        <f t="shared" si="0"/>
        <v>Baja</v>
      </c>
      <c r="J52" s="59" t="str">
        <f t="shared" si="1"/>
        <v>Moderado</v>
      </c>
      <c r="K52" s="60" t="str">
        <f t="shared" si="2"/>
        <v>Moderado</v>
      </c>
      <c r="L52" s="61" t="s">
        <v>294</v>
      </c>
      <c r="M52" s="30" t="s">
        <v>31</v>
      </c>
      <c r="N52" s="30" t="s">
        <v>26</v>
      </c>
      <c r="O52" s="30" t="s">
        <v>32</v>
      </c>
      <c r="P52" s="30" t="s">
        <v>33</v>
      </c>
      <c r="Q52" s="30" t="s">
        <v>37</v>
      </c>
      <c r="R52" s="30" t="s">
        <v>38</v>
      </c>
      <c r="S52" s="30" t="s">
        <v>36</v>
      </c>
      <c r="T52" s="57">
        <f t="shared" si="4"/>
        <v>0.24</v>
      </c>
      <c r="U52" s="62">
        <f t="shared" si="5"/>
        <v>0.6</v>
      </c>
      <c r="V52" s="62">
        <f t="shared" si="6"/>
        <v>0.24</v>
      </c>
      <c r="W52" s="62">
        <f t="shared" si="6"/>
        <v>0.6</v>
      </c>
      <c r="X52" s="58" t="str">
        <f t="shared" si="9"/>
        <v>Baja</v>
      </c>
      <c r="Y52" s="59" t="str">
        <f t="shared" si="7"/>
        <v>Moderado</v>
      </c>
      <c r="Z52" s="60" t="str">
        <f t="shared" si="3"/>
        <v>Moderado</v>
      </c>
      <c r="AA52" s="30" t="s">
        <v>114</v>
      </c>
      <c r="AB52" s="92" t="str">
        <f t="shared" si="16"/>
        <v>Reducir_mitigar_Transferir_Evitar</v>
      </c>
      <c r="AC52" s="63" t="s">
        <v>115</v>
      </c>
      <c r="AD52" s="30" t="str">
        <f t="shared" si="15"/>
        <v>Evitar</v>
      </c>
      <c r="AE52" s="64" t="s">
        <v>295</v>
      </c>
      <c r="AF52" s="63" t="s">
        <v>228</v>
      </c>
      <c r="AG52" s="112" t="s">
        <v>385</v>
      </c>
      <c r="AH52" s="65" t="s">
        <v>118</v>
      </c>
      <c r="AI52" s="65" t="s">
        <v>129</v>
      </c>
      <c r="AN52" s="109"/>
      <c r="AO52" s="109"/>
      <c r="AP52" s="109"/>
      <c r="AQ52" s="109"/>
      <c r="AR52" s="109"/>
    </row>
    <row r="53" spans="1:276" s="69" customFormat="1" ht="183" customHeight="1" x14ac:dyDescent="0.35">
      <c r="A53" s="30">
        <v>33</v>
      </c>
      <c r="B53" s="30" t="s">
        <v>276</v>
      </c>
      <c r="C53" s="30" t="s">
        <v>296</v>
      </c>
      <c r="D53" s="61" t="s">
        <v>297</v>
      </c>
      <c r="E53" s="30" t="s">
        <v>46</v>
      </c>
      <c r="F53" s="30" t="s">
        <v>50</v>
      </c>
      <c r="G53" s="57">
        <v>0.2</v>
      </c>
      <c r="H53" s="57">
        <v>0.6</v>
      </c>
      <c r="I53" s="58" t="str">
        <f t="shared" si="0"/>
        <v>Muy Baja</v>
      </c>
      <c r="J53" s="59" t="str">
        <f t="shared" si="1"/>
        <v>Moderado</v>
      </c>
      <c r="K53" s="60" t="str">
        <f t="shared" si="2"/>
        <v>Moderado</v>
      </c>
      <c r="L53" s="61" t="s">
        <v>298</v>
      </c>
      <c r="M53" s="30" t="s">
        <v>42</v>
      </c>
      <c r="N53" s="30" t="s">
        <v>26</v>
      </c>
      <c r="O53" s="30" t="s">
        <v>32</v>
      </c>
      <c r="P53" s="30" t="s">
        <v>33</v>
      </c>
      <c r="Q53" s="30" t="s">
        <v>37</v>
      </c>
      <c r="R53" s="30" t="s">
        <v>38</v>
      </c>
      <c r="S53" s="30" t="s">
        <v>36</v>
      </c>
      <c r="T53" s="57">
        <f t="shared" si="4"/>
        <v>0.14000000000000001</v>
      </c>
      <c r="U53" s="62">
        <f t="shared" si="5"/>
        <v>0.6</v>
      </c>
      <c r="V53" s="62">
        <f t="shared" si="6"/>
        <v>0.14000000000000001</v>
      </c>
      <c r="W53" s="62">
        <f t="shared" si="6"/>
        <v>0.6</v>
      </c>
      <c r="X53" s="58" t="str">
        <f t="shared" si="9"/>
        <v>Muy baja</v>
      </c>
      <c r="Y53" s="59" t="str">
        <f t="shared" si="7"/>
        <v>Moderado</v>
      </c>
      <c r="Z53" s="60" t="str">
        <f t="shared" si="3"/>
        <v>Moderado</v>
      </c>
      <c r="AA53" s="30" t="s">
        <v>114</v>
      </c>
      <c r="AB53" s="92" t="str">
        <f t="shared" si="16"/>
        <v>Reducir_mitigar_Transferir_Evitar</v>
      </c>
      <c r="AC53" s="63" t="s">
        <v>115</v>
      </c>
      <c r="AD53" s="30" t="str">
        <f t="shared" si="15"/>
        <v>Evitar</v>
      </c>
      <c r="AE53" s="64" t="s">
        <v>299</v>
      </c>
      <c r="AF53" s="63" t="s">
        <v>228</v>
      </c>
      <c r="AG53" s="112" t="s">
        <v>385</v>
      </c>
      <c r="AH53" s="65" t="s">
        <v>134</v>
      </c>
      <c r="AI53" s="65" t="s">
        <v>129</v>
      </c>
      <c r="AN53" s="109"/>
      <c r="AO53" s="109"/>
      <c r="AP53" s="109"/>
      <c r="AQ53" s="109"/>
      <c r="AR53" s="109"/>
    </row>
    <row r="54" spans="1:276" s="69" customFormat="1" ht="184" customHeight="1" x14ac:dyDescent="0.35">
      <c r="A54" s="30">
        <v>34</v>
      </c>
      <c r="B54" s="30" t="s">
        <v>300</v>
      </c>
      <c r="C54" s="30" t="s">
        <v>301</v>
      </c>
      <c r="D54" s="61" t="s">
        <v>302</v>
      </c>
      <c r="E54" s="30" t="s">
        <v>71</v>
      </c>
      <c r="F54" s="30" t="s">
        <v>55</v>
      </c>
      <c r="G54" s="57">
        <v>0.4</v>
      </c>
      <c r="H54" s="57">
        <v>1</v>
      </c>
      <c r="I54" s="58" t="str">
        <f t="shared" si="0"/>
        <v>Baja</v>
      </c>
      <c r="J54" s="59" t="str">
        <f t="shared" si="1"/>
        <v>Catastrófico</v>
      </c>
      <c r="K54" s="60" t="str">
        <f t="shared" si="2"/>
        <v>Extremo</v>
      </c>
      <c r="L54" s="61" t="s">
        <v>303</v>
      </c>
      <c r="M54" s="30" t="s">
        <v>31</v>
      </c>
      <c r="N54" s="30" t="s">
        <v>26</v>
      </c>
      <c r="O54" s="30" t="s">
        <v>32</v>
      </c>
      <c r="P54" s="30" t="s">
        <v>33</v>
      </c>
      <c r="Q54" s="30" t="s">
        <v>37</v>
      </c>
      <c r="R54" s="30" t="s">
        <v>38</v>
      </c>
      <c r="S54" s="30" t="s">
        <v>36</v>
      </c>
      <c r="T54" s="57">
        <f t="shared" si="4"/>
        <v>0.24</v>
      </c>
      <c r="U54" s="62">
        <f t="shared" si="5"/>
        <v>1</v>
      </c>
      <c r="V54" s="62">
        <f t="shared" si="6"/>
        <v>0.24</v>
      </c>
      <c r="W54" s="62">
        <f t="shared" si="6"/>
        <v>1</v>
      </c>
      <c r="X54" s="58" t="str">
        <f t="shared" si="9"/>
        <v>Baja</v>
      </c>
      <c r="Y54" s="59" t="str">
        <f t="shared" si="7"/>
        <v>Catastrófico</v>
      </c>
      <c r="Z54" s="60" t="str">
        <f t="shared" si="3"/>
        <v>Extremo</v>
      </c>
      <c r="AA54" s="30" t="s">
        <v>114</v>
      </c>
      <c r="AB54" s="92" t="str">
        <f t="shared" si="16"/>
        <v>Reducir_mitigar_Transferir_Evitar</v>
      </c>
      <c r="AC54" s="63" t="s">
        <v>115</v>
      </c>
      <c r="AD54" s="30" t="str">
        <f t="shared" si="15"/>
        <v>Evitar</v>
      </c>
      <c r="AE54" s="64" t="s">
        <v>304</v>
      </c>
      <c r="AF54" s="63" t="s">
        <v>305</v>
      </c>
      <c r="AG54" s="112" t="s">
        <v>375</v>
      </c>
      <c r="AH54" s="65" t="s">
        <v>118</v>
      </c>
      <c r="AI54" s="65" t="s">
        <v>129</v>
      </c>
      <c r="AN54" s="109"/>
      <c r="AO54" s="109"/>
      <c r="AP54" s="109"/>
      <c r="AQ54" s="109"/>
      <c r="AR54" s="109"/>
    </row>
    <row r="55" spans="1:276" s="69" customFormat="1" ht="159" customHeight="1" x14ac:dyDescent="0.35">
      <c r="A55" s="30">
        <v>35</v>
      </c>
      <c r="B55" s="30" t="s">
        <v>300</v>
      </c>
      <c r="C55" s="30" t="s">
        <v>306</v>
      </c>
      <c r="D55" s="61" t="s">
        <v>307</v>
      </c>
      <c r="E55" s="30" t="s">
        <v>46</v>
      </c>
      <c r="F55" s="30" t="s">
        <v>50</v>
      </c>
      <c r="G55" s="57">
        <v>0.6</v>
      </c>
      <c r="H55" s="57">
        <v>0.6</v>
      </c>
      <c r="I55" s="58" t="str">
        <f t="shared" si="0"/>
        <v>Media</v>
      </c>
      <c r="J55" s="59" t="str">
        <f t="shared" si="1"/>
        <v>Moderado</v>
      </c>
      <c r="K55" s="60" t="str">
        <f t="shared" si="2"/>
        <v>Moderado</v>
      </c>
      <c r="L55" s="61" t="s">
        <v>308</v>
      </c>
      <c r="M55" s="30" t="s">
        <v>31</v>
      </c>
      <c r="N55" s="30" t="s">
        <v>26</v>
      </c>
      <c r="O55" s="30" t="s">
        <v>32</v>
      </c>
      <c r="P55" s="30" t="s">
        <v>33</v>
      </c>
      <c r="Q55" s="30" t="s">
        <v>80</v>
      </c>
      <c r="R55" s="30" t="s">
        <v>38</v>
      </c>
      <c r="S55" s="30" t="s">
        <v>36</v>
      </c>
      <c r="T55" s="57">
        <f t="shared" si="4"/>
        <v>0.36</v>
      </c>
      <c r="U55" s="62">
        <f t="shared" si="5"/>
        <v>0.6</v>
      </c>
      <c r="V55" s="62">
        <f t="shared" si="6"/>
        <v>0.36</v>
      </c>
      <c r="W55" s="62">
        <f t="shared" si="6"/>
        <v>0.6</v>
      </c>
      <c r="X55" s="58" t="str">
        <f t="shared" si="9"/>
        <v>Baja</v>
      </c>
      <c r="Y55" s="59" t="str">
        <f t="shared" si="7"/>
        <v>Moderado</v>
      </c>
      <c r="Z55" s="60" t="str">
        <f t="shared" si="3"/>
        <v>Moderado</v>
      </c>
      <c r="AA55" s="30" t="s">
        <v>114</v>
      </c>
      <c r="AB55" s="92" t="str">
        <f t="shared" si="16"/>
        <v>Reducir_mitigar_Transferir_Evitar</v>
      </c>
      <c r="AC55" s="63" t="s">
        <v>115</v>
      </c>
      <c r="AD55" s="30" t="str">
        <f t="shared" si="15"/>
        <v>Evitar</v>
      </c>
      <c r="AE55" s="64" t="s">
        <v>309</v>
      </c>
      <c r="AF55" s="63" t="s">
        <v>305</v>
      </c>
      <c r="AG55" s="112" t="s">
        <v>375</v>
      </c>
      <c r="AH55" s="65" t="s">
        <v>134</v>
      </c>
      <c r="AI55" s="65" t="s">
        <v>129</v>
      </c>
      <c r="AN55" s="109"/>
      <c r="AO55" s="109"/>
      <c r="AP55" s="109"/>
      <c r="AQ55" s="109"/>
      <c r="AR55" s="109"/>
    </row>
    <row r="56" spans="1:276" s="69" customFormat="1" ht="195.5" customHeight="1" x14ac:dyDescent="0.35">
      <c r="A56" s="30">
        <v>36</v>
      </c>
      <c r="B56" s="30" t="s">
        <v>300</v>
      </c>
      <c r="C56" s="30" t="s">
        <v>310</v>
      </c>
      <c r="D56" s="61" t="s">
        <v>311</v>
      </c>
      <c r="E56" s="30" t="s">
        <v>46</v>
      </c>
      <c r="F56" s="30" t="s">
        <v>50</v>
      </c>
      <c r="G56" s="57">
        <v>0.6</v>
      </c>
      <c r="H56" s="57">
        <v>0.6</v>
      </c>
      <c r="I56" s="58" t="str">
        <f t="shared" si="0"/>
        <v>Media</v>
      </c>
      <c r="J56" s="59" t="str">
        <f t="shared" si="1"/>
        <v>Moderado</v>
      </c>
      <c r="K56" s="60" t="str">
        <f t="shared" si="2"/>
        <v>Moderado</v>
      </c>
      <c r="L56" s="61" t="s">
        <v>312</v>
      </c>
      <c r="M56" s="30" t="s">
        <v>31</v>
      </c>
      <c r="N56" s="30" t="s">
        <v>26</v>
      </c>
      <c r="O56" s="30" t="s">
        <v>32</v>
      </c>
      <c r="P56" s="30" t="s">
        <v>33</v>
      </c>
      <c r="Q56" s="30" t="s">
        <v>80</v>
      </c>
      <c r="R56" s="30" t="s">
        <v>38</v>
      </c>
      <c r="S56" s="30" t="s">
        <v>36</v>
      </c>
      <c r="T56" s="57">
        <f t="shared" si="4"/>
        <v>0.36</v>
      </c>
      <c r="U56" s="62">
        <f t="shared" si="5"/>
        <v>0.6</v>
      </c>
      <c r="V56" s="62">
        <f t="shared" si="6"/>
        <v>0.36</v>
      </c>
      <c r="W56" s="62">
        <f t="shared" si="6"/>
        <v>0.6</v>
      </c>
      <c r="X56" s="58" t="str">
        <f t="shared" si="9"/>
        <v>Baja</v>
      </c>
      <c r="Y56" s="59" t="str">
        <f t="shared" si="7"/>
        <v>Moderado</v>
      </c>
      <c r="Z56" s="60" t="str">
        <f t="shared" si="3"/>
        <v>Moderado</v>
      </c>
      <c r="AA56" s="30" t="s">
        <v>114</v>
      </c>
      <c r="AB56" s="92" t="str">
        <f t="shared" si="16"/>
        <v>Reducir_mitigar_Transferir_Evitar</v>
      </c>
      <c r="AC56" s="63" t="s">
        <v>115</v>
      </c>
      <c r="AD56" s="30" t="str">
        <f t="shared" si="15"/>
        <v>Evitar</v>
      </c>
      <c r="AE56" s="64" t="s">
        <v>313</v>
      </c>
      <c r="AF56" s="63" t="s">
        <v>305</v>
      </c>
      <c r="AG56" s="112" t="s">
        <v>375</v>
      </c>
      <c r="AH56" s="65" t="s">
        <v>134</v>
      </c>
      <c r="AI56" s="65" t="s">
        <v>129</v>
      </c>
      <c r="AN56" s="109"/>
      <c r="AO56" s="109"/>
      <c r="AP56" s="109"/>
      <c r="AQ56" s="109"/>
      <c r="AR56" s="109"/>
    </row>
    <row r="57" spans="1:276" s="69" customFormat="1" ht="151" customHeight="1" x14ac:dyDescent="0.35">
      <c r="A57" s="30">
        <v>37</v>
      </c>
      <c r="B57" s="30" t="s">
        <v>314</v>
      </c>
      <c r="C57" s="30" t="s">
        <v>315</v>
      </c>
      <c r="D57" s="61" t="s">
        <v>316</v>
      </c>
      <c r="E57" s="30" t="s">
        <v>71</v>
      </c>
      <c r="F57" s="30" t="s">
        <v>50</v>
      </c>
      <c r="G57" s="57">
        <v>0.2</v>
      </c>
      <c r="H57" s="57">
        <v>0.8</v>
      </c>
      <c r="I57" s="58" t="str">
        <f t="shared" si="0"/>
        <v>Muy Baja</v>
      </c>
      <c r="J57" s="59" t="str">
        <f t="shared" si="1"/>
        <v>Mayor</v>
      </c>
      <c r="K57" s="60" t="str">
        <f t="shared" si="2"/>
        <v>Alto</v>
      </c>
      <c r="L57" s="61" t="s">
        <v>317</v>
      </c>
      <c r="M57" s="30" t="s">
        <v>31</v>
      </c>
      <c r="N57" s="30" t="s">
        <v>26</v>
      </c>
      <c r="O57" s="30" t="s">
        <v>32</v>
      </c>
      <c r="P57" s="30" t="s">
        <v>33</v>
      </c>
      <c r="Q57" s="30" t="s">
        <v>80</v>
      </c>
      <c r="R57" s="30" t="s">
        <v>38</v>
      </c>
      <c r="S57" s="30" t="s">
        <v>36</v>
      </c>
      <c r="T57" s="57">
        <f t="shared" si="4"/>
        <v>0.12</v>
      </c>
      <c r="U57" s="62">
        <f t="shared" si="5"/>
        <v>0.8</v>
      </c>
      <c r="V57" s="62">
        <f t="shared" si="6"/>
        <v>0.12</v>
      </c>
      <c r="W57" s="62">
        <f t="shared" si="6"/>
        <v>0.8</v>
      </c>
      <c r="X57" s="58" t="str">
        <f t="shared" si="9"/>
        <v>Muy baja</v>
      </c>
      <c r="Y57" s="59" t="str">
        <f t="shared" si="7"/>
        <v>Mayor</v>
      </c>
      <c r="Z57" s="60" t="str">
        <f t="shared" si="3"/>
        <v>Alto</v>
      </c>
      <c r="AA57" s="30" t="s">
        <v>114</v>
      </c>
      <c r="AB57" s="92" t="str">
        <f t="shared" si="16"/>
        <v>Reducir_mitigar_Transferir_Evitar</v>
      </c>
      <c r="AC57" s="63" t="s">
        <v>115</v>
      </c>
      <c r="AD57" s="30" t="str">
        <f t="shared" si="15"/>
        <v>Evitar</v>
      </c>
      <c r="AE57" s="64" t="s">
        <v>318</v>
      </c>
      <c r="AF57" s="63" t="s">
        <v>319</v>
      </c>
      <c r="AG57" s="112" t="s">
        <v>376</v>
      </c>
      <c r="AH57" s="65" t="s">
        <v>134</v>
      </c>
      <c r="AI57" s="65" t="s">
        <v>129</v>
      </c>
      <c r="AN57" s="109"/>
      <c r="AO57" s="109"/>
      <c r="AP57" s="109"/>
      <c r="AQ57" s="109"/>
      <c r="AR57" s="109"/>
    </row>
    <row r="58" spans="1:276" s="109" customFormat="1" ht="115" customHeight="1" x14ac:dyDescent="0.35">
      <c r="A58" s="30">
        <v>38</v>
      </c>
      <c r="B58" s="30" t="s">
        <v>314</v>
      </c>
      <c r="C58" s="30" t="s">
        <v>320</v>
      </c>
      <c r="D58" s="61" t="s">
        <v>321</v>
      </c>
      <c r="E58" s="30" t="s">
        <v>46</v>
      </c>
      <c r="F58" s="30" t="s">
        <v>50</v>
      </c>
      <c r="G58" s="57">
        <v>0.4</v>
      </c>
      <c r="H58" s="57">
        <v>0.4</v>
      </c>
      <c r="I58" s="58" t="str">
        <f t="shared" si="0"/>
        <v>Baja</v>
      </c>
      <c r="J58" s="59" t="str">
        <f t="shared" si="1"/>
        <v>Menor</v>
      </c>
      <c r="K58" s="60" t="str">
        <f t="shared" si="2"/>
        <v>Moderado</v>
      </c>
      <c r="L58" s="61" t="s">
        <v>322</v>
      </c>
      <c r="M58" s="30" t="s">
        <v>31</v>
      </c>
      <c r="N58" s="30" t="s">
        <v>26</v>
      </c>
      <c r="O58" s="30" t="s">
        <v>32</v>
      </c>
      <c r="P58" s="30" t="s">
        <v>33</v>
      </c>
      <c r="Q58" s="30" t="s">
        <v>80</v>
      </c>
      <c r="R58" s="30" t="s">
        <v>38</v>
      </c>
      <c r="S58" s="30" t="s">
        <v>36</v>
      </c>
      <c r="T58" s="57">
        <f t="shared" si="4"/>
        <v>0.24</v>
      </c>
      <c r="U58" s="62">
        <f t="shared" si="5"/>
        <v>0.4</v>
      </c>
      <c r="V58" s="62">
        <f t="shared" si="6"/>
        <v>0.24</v>
      </c>
      <c r="W58" s="62">
        <f t="shared" si="6"/>
        <v>0.4</v>
      </c>
      <c r="X58" s="58" t="str">
        <f t="shared" si="9"/>
        <v>Baja</v>
      </c>
      <c r="Y58" s="59" t="str">
        <f t="shared" si="7"/>
        <v>Menor</v>
      </c>
      <c r="Z58" s="60" t="str">
        <f t="shared" si="3"/>
        <v>Moderado</v>
      </c>
      <c r="AA58" s="30" t="s">
        <v>114</v>
      </c>
      <c r="AB58" s="92" t="str">
        <f t="shared" si="16"/>
        <v>Reducir_mitigar_Transferir_Evitar</v>
      </c>
      <c r="AC58" s="63" t="s">
        <v>115</v>
      </c>
      <c r="AD58" s="30" t="str">
        <f t="shared" si="15"/>
        <v>Evitar</v>
      </c>
      <c r="AE58" s="64" t="s">
        <v>323</v>
      </c>
      <c r="AF58" s="63" t="s">
        <v>324</v>
      </c>
      <c r="AG58" s="112" t="s">
        <v>389</v>
      </c>
      <c r="AH58" s="65" t="s">
        <v>134</v>
      </c>
      <c r="AI58" s="65" t="s">
        <v>129</v>
      </c>
      <c r="AJ58" s="69"/>
      <c r="AK58" s="69"/>
      <c r="AL58" s="69"/>
      <c r="AM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c r="EO58" s="69"/>
      <c r="EP58" s="69"/>
      <c r="EQ58" s="69"/>
      <c r="ER58" s="69"/>
      <c r="ES58" s="69"/>
      <c r="ET58" s="69"/>
      <c r="EU58" s="69"/>
      <c r="EV58" s="69"/>
      <c r="EW58" s="69"/>
      <c r="EX58" s="69"/>
      <c r="EY58" s="69"/>
      <c r="EZ58" s="69"/>
      <c r="FA58" s="69"/>
      <c r="FB58" s="69"/>
      <c r="FC58" s="69"/>
      <c r="FD58" s="69"/>
      <c r="FE58" s="69"/>
      <c r="FF58" s="69"/>
      <c r="FG58" s="69"/>
      <c r="FH58" s="69"/>
      <c r="FI58" s="69"/>
      <c r="FJ58" s="69"/>
      <c r="FK58" s="69"/>
      <c r="FL58" s="69"/>
      <c r="FM58" s="69"/>
      <c r="FN58" s="69"/>
      <c r="FO58" s="69"/>
      <c r="FP58" s="69"/>
      <c r="FQ58" s="69"/>
      <c r="FR58" s="69"/>
      <c r="FS58" s="69"/>
      <c r="FT58" s="69"/>
      <c r="FU58" s="69"/>
      <c r="FV58" s="69"/>
      <c r="FW58" s="69"/>
      <c r="FX58" s="69"/>
      <c r="FY58" s="69"/>
      <c r="FZ58" s="69"/>
      <c r="GA58" s="69"/>
      <c r="GB58" s="69"/>
      <c r="GC58" s="69"/>
      <c r="GD58" s="69"/>
      <c r="GE58" s="69"/>
      <c r="GF58" s="69"/>
      <c r="GG58" s="69"/>
      <c r="GH58" s="69"/>
      <c r="GI58" s="69"/>
      <c r="GJ58" s="69"/>
      <c r="GK58" s="69"/>
      <c r="GL58" s="69"/>
      <c r="GM58" s="69"/>
      <c r="GN58" s="69"/>
      <c r="GO58" s="69"/>
      <c r="GP58" s="69"/>
      <c r="GQ58" s="69"/>
      <c r="GR58" s="69"/>
      <c r="GS58" s="69"/>
      <c r="GT58" s="69"/>
      <c r="GU58" s="69"/>
      <c r="GV58" s="69"/>
      <c r="GW58" s="69"/>
      <c r="GX58" s="69"/>
      <c r="GY58" s="69"/>
      <c r="GZ58" s="69"/>
      <c r="HA58" s="69"/>
      <c r="HB58" s="69"/>
      <c r="HC58" s="69"/>
      <c r="HD58" s="69"/>
      <c r="HE58" s="69"/>
      <c r="HF58" s="69"/>
      <c r="HG58" s="69"/>
      <c r="HH58" s="69"/>
      <c r="HI58" s="69"/>
      <c r="HJ58" s="69"/>
      <c r="HK58" s="69"/>
      <c r="HL58" s="69"/>
      <c r="HM58" s="69"/>
      <c r="HN58" s="69"/>
      <c r="HO58" s="69"/>
      <c r="HP58" s="69"/>
      <c r="HQ58" s="69"/>
      <c r="HR58" s="69"/>
      <c r="HS58" s="69"/>
      <c r="HT58" s="69"/>
      <c r="HU58" s="69"/>
      <c r="HV58" s="69"/>
      <c r="HW58" s="69"/>
      <c r="HX58" s="69"/>
      <c r="HY58" s="69"/>
      <c r="HZ58" s="69"/>
      <c r="IA58" s="69"/>
      <c r="IB58" s="69"/>
      <c r="IC58" s="69"/>
      <c r="ID58" s="69"/>
      <c r="IE58" s="69"/>
      <c r="IF58" s="69"/>
      <c r="IG58" s="69"/>
      <c r="IH58" s="69"/>
      <c r="II58" s="69"/>
      <c r="IJ58" s="69"/>
      <c r="IK58" s="69"/>
      <c r="IL58" s="69"/>
      <c r="IM58" s="69"/>
      <c r="IN58" s="69"/>
      <c r="IO58" s="69"/>
      <c r="IP58" s="69"/>
      <c r="IQ58" s="69"/>
      <c r="IR58" s="69"/>
      <c r="IS58" s="69"/>
      <c r="IT58" s="69"/>
      <c r="IU58" s="69"/>
      <c r="IV58" s="69"/>
      <c r="IW58" s="69"/>
      <c r="IX58" s="69"/>
      <c r="IY58" s="69"/>
      <c r="IZ58" s="69"/>
      <c r="JA58" s="69"/>
      <c r="JB58" s="69"/>
      <c r="JC58" s="69"/>
      <c r="JD58" s="69"/>
      <c r="JE58" s="69"/>
      <c r="JF58" s="69"/>
      <c r="JG58" s="69"/>
      <c r="JH58" s="69"/>
      <c r="JI58" s="69"/>
      <c r="JJ58" s="69"/>
      <c r="JK58" s="69"/>
      <c r="JL58" s="69"/>
      <c r="JM58" s="69"/>
      <c r="JN58" s="69"/>
      <c r="JO58" s="69"/>
      <c r="JP58" s="69"/>
    </row>
    <row r="59" spans="1:276" s="109" customFormat="1" ht="135" customHeight="1" x14ac:dyDescent="0.35">
      <c r="A59" s="30">
        <v>39</v>
      </c>
      <c r="B59" s="30" t="s">
        <v>314</v>
      </c>
      <c r="C59" s="30" t="s">
        <v>325</v>
      </c>
      <c r="D59" s="61" t="s">
        <v>326</v>
      </c>
      <c r="E59" s="30" t="s">
        <v>71</v>
      </c>
      <c r="F59" s="30" t="s">
        <v>50</v>
      </c>
      <c r="G59" s="57">
        <v>0.4</v>
      </c>
      <c r="H59" s="57">
        <v>0.6</v>
      </c>
      <c r="I59" s="58" t="str">
        <f t="shared" si="0"/>
        <v>Baja</v>
      </c>
      <c r="J59" s="59" t="str">
        <f t="shared" si="1"/>
        <v>Moderado</v>
      </c>
      <c r="K59" s="60" t="str">
        <f t="shared" si="2"/>
        <v>Moderado</v>
      </c>
      <c r="L59" s="61" t="s">
        <v>327</v>
      </c>
      <c r="M59" s="30" t="s">
        <v>31</v>
      </c>
      <c r="N59" s="30" t="s">
        <v>26</v>
      </c>
      <c r="O59" s="30" t="s">
        <v>32</v>
      </c>
      <c r="P59" s="30" t="s">
        <v>33</v>
      </c>
      <c r="Q59" s="30" t="s">
        <v>80</v>
      </c>
      <c r="R59" s="30" t="s">
        <v>38</v>
      </c>
      <c r="S59" s="30" t="s">
        <v>36</v>
      </c>
      <c r="T59" s="57">
        <f t="shared" si="4"/>
        <v>0.24</v>
      </c>
      <c r="U59" s="62">
        <f t="shared" si="5"/>
        <v>0.6</v>
      </c>
      <c r="V59" s="62">
        <f t="shared" si="6"/>
        <v>0.24</v>
      </c>
      <c r="W59" s="62">
        <f t="shared" si="6"/>
        <v>0.6</v>
      </c>
      <c r="X59" s="58" t="str">
        <f t="shared" si="9"/>
        <v>Baja</v>
      </c>
      <c r="Y59" s="59" t="str">
        <f t="shared" si="7"/>
        <v>Moderado</v>
      </c>
      <c r="Z59" s="60" t="str">
        <f t="shared" si="3"/>
        <v>Moderado</v>
      </c>
      <c r="AA59" s="30" t="s">
        <v>114</v>
      </c>
      <c r="AB59" s="92" t="str">
        <f t="shared" si="16"/>
        <v>Reducir_mitigar_Transferir_Evitar</v>
      </c>
      <c r="AC59" s="63" t="s">
        <v>115</v>
      </c>
      <c r="AD59" s="30" t="str">
        <f t="shared" si="15"/>
        <v>Evitar</v>
      </c>
      <c r="AE59" s="64" t="s">
        <v>328</v>
      </c>
      <c r="AF59" s="63" t="s">
        <v>319</v>
      </c>
      <c r="AG59" s="112" t="s">
        <v>376</v>
      </c>
      <c r="AH59" s="65" t="s">
        <v>134</v>
      </c>
      <c r="AI59" s="65" t="s">
        <v>129</v>
      </c>
      <c r="AJ59" s="69"/>
      <c r="AK59" s="69"/>
      <c r="AL59" s="69"/>
      <c r="AM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c r="EO59" s="69"/>
      <c r="EP59" s="69"/>
      <c r="EQ59" s="69"/>
      <c r="ER59" s="69"/>
      <c r="ES59" s="69"/>
      <c r="ET59" s="69"/>
      <c r="EU59" s="69"/>
      <c r="EV59" s="69"/>
      <c r="EW59" s="69"/>
      <c r="EX59" s="69"/>
      <c r="EY59" s="69"/>
      <c r="EZ59" s="69"/>
      <c r="FA59" s="69"/>
      <c r="FB59" s="69"/>
      <c r="FC59" s="69"/>
      <c r="FD59" s="69"/>
      <c r="FE59" s="69"/>
      <c r="FF59" s="69"/>
      <c r="FG59" s="69"/>
      <c r="FH59" s="69"/>
      <c r="FI59" s="69"/>
      <c r="FJ59" s="69"/>
      <c r="FK59" s="69"/>
      <c r="FL59" s="69"/>
      <c r="FM59" s="69"/>
      <c r="FN59" s="69"/>
      <c r="FO59" s="69"/>
      <c r="FP59" s="69"/>
      <c r="FQ59" s="69"/>
      <c r="FR59" s="69"/>
      <c r="FS59" s="69"/>
      <c r="FT59" s="69"/>
      <c r="FU59" s="69"/>
      <c r="FV59" s="69"/>
      <c r="FW59" s="69"/>
      <c r="FX59" s="69"/>
      <c r="FY59" s="69"/>
      <c r="FZ59" s="69"/>
      <c r="GA59" s="69"/>
      <c r="GB59" s="69"/>
      <c r="GC59" s="69"/>
      <c r="GD59" s="69"/>
      <c r="GE59" s="69"/>
      <c r="GF59" s="69"/>
      <c r="GG59" s="69"/>
      <c r="GH59" s="69"/>
      <c r="GI59" s="69"/>
      <c r="GJ59" s="69"/>
      <c r="GK59" s="69"/>
      <c r="GL59" s="69"/>
      <c r="GM59" s="69"/>
      <c r="GN59" s="69"/>
      <c r="GO59" s="69"/>
      <c r="GP59" s="69"/>
      <c r="GQ59" s="69"/>
      <c r="GR59" s="69"/>
      <c r="GS59" s="69"/>
      <c r="GT59" s="69"/>
      <c r="GU59" s="69"/>
      <c r="GV59" s="69"/>
      <c r="GW59" s="69"/>
      <c r="GX59" s="69"/>
      <c r="GY59" s="69"/>
      <c r="GZ59" s="69"/>
      <c r="HA59" s="69"/>
      <c r="HB59" s="69"/>
      <c r="HC59" s="69"/>
      <c r="HD59" s="69"/>
      <c r="HE59" s="69"/>
      <c r="HF59" s="69"/>
      <c r="HG59" s="69"/>
      <c r="HH59" s="69"/>
      <c r="HI59" s="69"/>
      <c r="HJ59" s="69"/>
      <c r="HK59" s="69"/>
      <c r="HL59" s="69"/>
      <c r="HM59" s="69"/>
      <c r="HN59" s="69"/>
      <c r="HO59" s="69"/>
      <c r="HP59" s="69"/>
      <c r="HQ59" s="69"/>
      <c r="HR59" s="69"/>
      <c r="HS59" s="69"/>
      <c r="HT59" s="69"/>
      <c r="HU59" s="69"/>
      <c r="HV59" s="69"/>
      <c r="HW59" s="69"/>
      <c r="HX59" s="69"/>
      <c r="HY59" s="69"/>
      <c r="HZ59" s="69"/>
      <c r="IA59" s="69"/>
      <c r="IB59" s="69"/>
      <c r="IC59" s="69"/>
      <c r="ID59" s="69"/>
      <c r="IE59" s="69"/>
      <c r="IF59" s="69"/>
      <c r="IG59" s="69"/>
      <c r="IH59" s="69"/>
      <c r="II59" s="69"/>
      <c r="IJ59" s="69"/>
      <c r="IK59" s="69"/>
      <c r="IL59" s="69"/>
      <c r="IM59" s="69"/>
      <c r="IN59" s="69"/>
      <c r="IO59" s="69"/>
      <c r="IP59" s="69"/>
      <c r="IQ59" s="69"/>
      <c r="IR59" s="69"/>
      <c r="IS59" s="69"/>
      <c r="IT59" s="69"/>
      <c r="IU59" s="69"/>
      <c r="IV59" s="69"/>
      <c r="IW59" s="69"/>
      <c r="IX59" s="69"/>
      <c r="IY59" s="69"/>
      <c r="IZ59" s="69"/>
      <c r="JA59" s="69"/>
      <c r="JB59" s="69"/>
      <c r="JC59" s="69"/>
      <c r="JD59" s="69"/>
      <c r="JE59" s="69"/>
      <c r="JF59" s="69"/>
      <c r="JG59" s="69"/>
      <c r="JH59" s="69"/>
      <c r="JI59" s="69"/>
      <c r="JJ59" s="69"/>
      <c r="JK59" s="69"/>
      <c r="JL59" s="69"/>
      <c r="JM59" s="69"/>
      <c r="JN59" s="69"/>
      <c r="JO59" s="69"/>
      <c r="JP59" s="69"/>
    </row>
    <row r="60" spans="1:276" s="109" customFormat="1" ht="157" customHeight="1" x14ac:dyDescent="0.35">
      <c r="A60" s="30">
        <v>40</v>
      </c>
      <c r="B60" s="30" t="s">
        <v>314</v>
      </c>
      <c r="C60" s="30" t="s">
        <v>329</v>
      </c>
      <c r="D60" s="61" t="s">
        <v>330</v>
      </c>
      <c r="E60" s="30" t="s">
        <v>48</v>
      </c>
      <c r="F60" s="30" t="s">
        <v>70</v>
      </c>
      <c r="G60" s="57">
        <v>0.4</v>
      </c>
      <c r="H60" s="57">
        <v>0.4</v>
      </c>
      <c r="I60" s="58" t="str">
        <f t="shared" si="0"/>
        <v>Baja</v>
      </c>
      <c r="J60" s="59" t="str">
        <f t="shared" si="1"/>
        <v>Menor</v>
      </c>
      <c r="K60" s="60" t="str">
        <f t="shared" si="2"/>
        <v>Moderado</v>
      </c>
      <c r="L60" s="61" t="s">
        <v>331</v>
      </c>
      <c r="M60" s="30" t="s">
        <v>31</v>
      </c>
      <c r="N60" s="30" t="s">
        <v>26</v>
      </c>
      <c r="O60" s="30" t="s">
        <v>32</v>
      </c>
      <c r="P60" s="30" t="s">
        <v>33</v>
      </c>
      <c r="Q60" s="30" t="s">
        <v>37</v>
      </c>
      <c r="R60" s="30" t="s">
        <v>38</v>
      </c>
      <c r="S60" s="30" t="s">
        <v>36</v>
      </c>
      <c r="T60" s="57">
        <f t="shared" si="4"/>
        <v>0.24</v>
      </c>
      <c r="U60" s="62">
        <f t="shared" si="5"/>
        <v>0.4</v>
      </c>
      <c r="V60" s="62">
        <f t="shared" si="6"/>
        <v>0.24</v>
      </c>
      <c r="W60" s="62">
        <f t="shared" si="6"/>
        <v>0.4</v>
      </c>
      <c r="X60" s="58" t="str">
        <f t="shared" si="9"/>
        <v>Baja</v>
      </c>
      <c r="Y60" s="59" t="str">
        <f t="shared" si="7"/>
        <v>Menor</v>
      </c>
      <c r="Z60" s="60" t="str">
        <f t="shared" si="3"/>
        <v>Moderado</v>
      </c>
      <c r="AA60" s="30" t="s">
        <v>114</v>
      </c>
      <c r="AB60" s="92" t="str">
        <f t="shared" si="16"/>
        <v>Reducir_mitigar_Transferir_Evitar</v>
      </c>
      <c r="AC60" s="63" t="s">
        <v>115</v>
      </c>
      <c r="AD60" s="30" t="str">
        <f t="shared" si="15"/>
        <v>Evitar</v>
      </c>
      <c r="AE60" s="64" t="s">
        <v>332</v>
      </c>
      <c r="AF60" s="63" t="s">
        <v>333</v>
      </c>
      <c r="AG60" s="112" t="s">
        <v>390</v>
      </c>
      <c r="AH60" s="65" t="s">
        <v>134</v>
      </c>
      <c r="AI60" s="65" t="s">
        <v>129</v>
      </c>
      <c r="AJ60" s="69"/>
      <c r="AK60" s="69"/>
      <c r="AL60" s="69"/>
      <c r="AM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c r="EO60" s="69"/>
      <c r="EP60" s="69"/>
      <c r="EQ60" s="69"/>
      <c r="ER60" s="69"/>
      <c r="ES60" s="69"/>
      <c r="ET60" s="69"/>
      <c r="EU60" s="69"/>
      <c r="EV60" s="69"/>
      <c r="EW60" s="69"/>
      <c r="EX60" s="69"/>
      <c r="EY60" s="69"/>
      <c r="EZ60" s="69"/>
      <c r="FA60" s="69"/>
      <c r="FB60" s="69"/>
      <c r="FC60" s="69"/>
      <c r="FD60" s="69"/>
      <c r="FE60" s="69"/>
      <c r="FF60" s="69"/>
      <c r="FG60" s="69"/>
      <c r="FH60" s="69"/>
      <c r="FI60" s="69"/>
      <c r="FJ60" s="69"/>
      <c r="FK60" s="69"/>
      <c r="FL60" s="69"/>
      <c r="FM60" s="69"/>
      <c r="FN60" s="69"/>
      <c r="FO60" s="69"/>
      <c r="FP60" s="69"/>
      <c r="FQ60" s="69"/>
      <c r="FR60" s="69"/>
      <c r="FS60" s="69"/>
      <c r="FT60" s="69"/>
      <c r="FU60" s="69"/>
      <c r="FV60" s="69"/>
      <c r="FW60" s="69"/>
      <c r="FX60" s="69"/>
      <c r="FY60" s="69"/>
      <c r="FZ60" s="69"/>
      <c r="GA60" s="69"/>
      <c r="GB60" s="69"/>
      <c r="GC60" s="69"/>
      <c r="GD60" s="69"/>
      <c r="GE60" s="69"/>
      <c r="GF60" s="69"/>
      <c r="GG60" s="69"/>
      <c r="GH60" s="69"/>
      <c r="GI60" s="69"/>
      <c r="GJ60" s="69"/>
      <c r="GK60" s="69"/>
      <c r="GL60" s="69"/>
      <c r="GM60" s="69"/>
      <c r="GN60" s="69"/>
      <c r="GO60" s="69"/>
      <c r="GP60" s="69"/>
      <c r="GQ60" s="69"/>
      <c r="GR60" s="69"/>
      <c r="GS60" s="69"/>
      <c r="GT60" s="69"/>
      <c r="GU60" s="69"/>
      <c r="GV60" s="69"/>
      <c r="GW60" s="69"/>
      <c r="GX60" s="69"/>
      <c r="GY60" s="69"/>
      <c r="GZ60" s="69"/>
      <c r="HA60" s="69"/>
      <c r="HB60" s="69"/>
      <c r="HC60" s="69"/>
      <c r="HD60" s="69"/>
      <c r="HE60" s="69"/>
      <c r="HF60" s="69"/>
      <c r="HG60" s="69"/>
      <c r="HH60" s="69"/>
      <c r="HI60" s="69"/>
      <c r="HJ60" s="69"/>
      <c r="HK60" s="69"/>
      <c r="HL60" s="69"/>
      <c r="HM60" s="69"/>
      <c r="HN60" s="69"/>
      <c r="HO60" s="69"/>
      <c r="HP60" s="69"/>
      <c r="HQ60" s="69"/>
      <c r="HR60" s="69"/>
      <c r="HS60" s="69"/>
      <c r="HT60" s="69"/>
      <c r="HU60" s="69"/>
      <c r="HV60" s="69"/>
      <c r="HW60" s="69"/>
      <c r="HX60" s="69"/>
      <c r="HY60" s="69"/>
      <c r="HZ60" s="69"/>
      <c r="IA60" s="69"/>
      <c r="IB60" s="69"/>
      <c r="IC60" s="69"/>
      <c r="ID60" s="69"/>
      <c r="IE60" s="69"/>
      <c r="IF60" s="69"/>
      <c r="IG60" s="69"/>
      <c r="IH60" s="69"/>
      <c r="II60" s="69"/>
      <c r="IJ60" s="69"/>
      <c r="IK60" s="69"/>
      <c r="IL60" s="69"/>
      <c r="IM60" s="69"/>
      <c r="IN60" s="69"/>
      <c r="IO60" s="69"/>
      <c r="IP60" s="69"/>
      <c r="IQ60" s="69"/>
      <c r="IR60" s="69"/>
      <c r="IS60" s="69"/>
      <c r="IT60" s="69"/>
      <c r="IU60" s="69"/>
      <c r="IV60" s="69"/>
      <c r="IW60" s="69"/>
      <c r="IX60" s="69"/>
      <c r="IY60" s="69"/>
      <c r="IZ60" s="69"/>
      <c r="JA60" s="69"/>
      <c r="JB60" s="69"/>
      <c r="JC60" s="69"/>
      <c r="JD60" s="69"/>
      <c r="JE60" s="69"/>
      <c r="JF60" s="69"/>
      <c r="JG60" s="69"/>
      <c r="JH60" s="69"/>
      <c r="JI60" s="69"/>
      <c r="JJ60" s="69"/>
      <c r="JK60" s="69"/>
      <c r="JL60" s="69"/>
      <c r="JM60" s="69"/>
      <c r="JN60" s="69"/>
      <c r="JO60" s="69"/>
      <c r="JP60" s="69"/>
    </row>
    <row r="61" spans="1:276" s="109" customFormat="1" ht="147" customHeight="1" x14ac:dyDescent="0.35">
      <c r="A61" s="30">
        <v>41</v>
      </c>
      <c r="B61" s="30" t="s">
        <v>314</v>
      </c>
      <c r="C61" s="30" t="s">
        <v>334</v>
      </c>
      <c r="D61" s="61" t="s">
        <v>335</v>
      </c>
      <c r="E61" s="30" t="s">
        <v>71</v>
      </c>
      <c r="F61" s="30" t="s">
        <v>50</v>
      </c>
      <c r="G61" s="57">
        <v>0.6</v>
      </c>
      <c r="H61" s="57">
        <v>1</v>
      </c>
      <c r="I61" s="58" t="str">
        <f t="shared" si="0"/>
        <v>Media</v>
      </c>
      <c r="J61" s="59" t="str">
        <f t="shared" si="1"/>
        <v>Catastrófico</v>
      </c>
      <c r="K61" s="60" t="str">
        <f t="shared" si="2"/>
        <v>Extremo</v>
      </c>
      <c r="L61" s="61" t="s">
        <v>336</v>
      </c>
      <c r="M61" s="30" t="s">
        <v>31</v>
      </c>
      <c r="N61" s="30" t="s">
        <v>26</v>
      </c>
      <c r="O61" s="30" t="s">
        <v>32</v>
      </c>
      <c r="P61" s="30" t="s">
        <v>33</v>
      </c>
      <c r="Q61" s="30" t="s">
        <v>80</v>
      </c>
      <c r="R61" s="30" t="s">
        <v>38</v>
      </c>
      <c r="S61" s="30" t="s">
        <v>36</v>
      </c>
      <c r="T61" s="57">
        <f t="shared" si="4"/>
        <v>0.36</v>
      </c>
      <c r="U61" s="62">
        <f t="shared" si="5"/>
        <v>1</v>
      </c>
      <c r="V61" s="62">
        <f t="shared" si="6"/>
        <v>0.36</v>
      </c>
      <c r="W61" s="62">
        <f t="shared" si="6"/>
        <v>1</v>
      </c>
      <c r="X61" s="58" t="str">
        <f t="shared" si="9"/>
        <v>Baja</v>
      </c>
      <c r="Y61" s="59" t="str">
        <f t="shared" si="7"/>
        <v>Catastrófico</v>
      </c>
      <c r="Z61" s="60" t="str">
        <f t="shared" si="3"/>
        <v>Extremo</v>
      </c>
      <c r="AA61" s="30" t="s">
        <v>114</v>
      </c>
      <c r="AB61" s="92" t="str">
        <f t="shared" si="16"/>
        <v>Reducir_mitigar_Transferir_Evitar</v>
      </c>
      <c r="AC61" s="63" t="s">
        <v>115</v>
      </c>
      <c r="AD61" s="30" t="str">
        <f t="shared" si="15"/>
        <v>Evitar</v>
      </c>
      <c r="AE61" s="64" t="s">
        <v>337</v>
      </c>
      <c r="AF61" s="63" t="s">
        <v>338</v>
      </c>
      <c r="AG61" s="112" t="s">
        <v>391</v>
      </c>
      <c r="AH61" s="65" t="s">
        <v>134</v>
      </c>
      <c r="AI61" s="65" t="s">
        <v>129</v>
      </c>
      <c r="AJ61" s="69"/>
      <c r="AK61" s="69"/>
      <c r="AL61" s="69"/>
      <c r="AM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c r="EO61" s="69"/>
      <c r="EP61" s="69"/>
      <c r="EQ61" s="69"/>
      <c r="ER61" s="69"/>
      <c r="ES61" s="69"/>
      <c r="ET61" s="69"/>
      <c r="EU61" s="69"/>
      <c r="EV61" s="69"/>
      <c r="EW61" s="69"/>
      <c r="EX61" s="69"/>
      <c r="EY61" s="69"/>
      <c r="EZ61" s="69"/>
      <c r="FA61" s="69"/>
      <c r="FB61" s="69"/>
      <c r="FC61" s="69"/>
      <c r="FD61" s="69"/>
      <c r="FE61" s="69"/>
      <c r="FF61" s="69"/>
      <c r="FG61" s="69"/>
      <c r="FH61" s="69"/>
      <c r="FI61" s="69"/>
      <c r="FJ61" s="69"/>
      <c r="FK61" s="69"/>
      <c r="FL61" s="69"/>
      <c r="FM61" s="69"/>
      <c r="FN61" s="69"/>
      <c r="FO61" s="69"/>
      <c r="FP61" s="69"/>
      <c r="FQ61" s="69"/>
      <c r="FR61" s="69"/>
      <c r="FS61" s="69"/>
      <c r="FT61" s="69"/>
      <c r="FU61" s="69"/>
      <c r="FV61" s="69"/>
      <c r="FW61" s="69"/>
      <c r="FX61" s="69"/>
      <c r="FY61" s="69"/>
      <c r="FZ61" s="69"/>
      <c r="GA61" s="69"/>
      <c r="GB61" s="69"/>
      <c r="GC61" s="69"/>
      <c r="GD61" s="69"/>
      <c r="GE61" s="69"/>
      <c r="GF61" s="69"/>
      <c r="GG61" s="69"/>
      <c r="GH61" s="69"/>
      <c r="GI61" s="69"/>
      <c r="GJ61" s="69"/>
      <c r="GK61" s="69"/>
      <c r="GL61" s="69"/>
      <c r="GM61" s="69"/>
      <c r="GN61" s="69"/>
      <c r="GO61" s="69"/>
      <c r="GP61" s="69"/>
      <c r="GQ61" s="69"/>
      <c r="GR61" s="69"/>
      <c r="GS61" s="69"/>
      <c r="GT61" s="69"/>
      <c r="GU61" s="69"/>
      <c r="GV61" s="69"/>
      <c r="GW61" s="69"/>
      <c r="GX61" s="69"/>
      <c r="GY61" s="69"/>
      <c r="GZ61" s="69"/>
      <c r="HA61" s="69"/>
      <c r="HB61" s="69"/>
      <c r="HC61" s="69"/>
      <c r="HD61" s="69"/>
      <c r="HE61" s="69"/>
      <c r="HF61" s="69"/>
      <c r="HG61" s="69"/>
      <c r="HH61" s="69"/>
      <c r="HI61" s="69"/>
      <c r="HJ61" s="69"/>
      <c r="HK61" s="69"/>
      <c r="HL61" s="69"/>
      <c r="HM61" s="69"/>
      <c r="HN61" s="69"/>
      <c r="HO61" s="69"/>
      <c r="HP61" s="69"/>
      <c r="HQ61" s="69"/>
      <c r="HR61" s="69"/>
      <c r="HS61" s="69"/>
      <c r="HT61" s="69"/>
      <c r="HU61" s="69"/>
      <c r="HV61" s="69"/>
      <c r="HW61" s="69"/>
      <c r="HX61" s="69"/>
      <c r="HY61" s="69"/>
      <c r="HZ61" s="69"/>
      <c r="IA61" s="69"/>
      <c r="IB61" s="69"/>
      <c r="IC61" s="69"/>
      <c r="ID61" s="69"/>
      <c r="IE61" s="69"/>
      <c r="IF61" s="69"/>
      <c r="IG61" s="69"/>
      <c r="IH61" s="69"/>
      <c r="II61" s="69"/>
      <c r="IJ61" s="69"/>
      <c r="IK61" s="69"/>
      <c r="IL61" s="69"/>
      <c r="IM61" s="69"/>
      <c r="IN61" s="69"/>
      <c r="IO61" s="69"/>
      <c r="IP61" s="69"/>
      <c r="IQ61" s="69"/>
      <c r="IR61" s="69"/>
      <c r="IS61" s="69"/>
      <c r="IT61" s="69"/>
      <c r="IU61" s="69"/>
      <c r="IV61" s="69"/>
      <c r="IW61" s="69"/>
      <c r="IX61" s="69"/>
      <c r="IY61" s="69"/>
      <c r="IZ61" s="69"/>
      <c r="JA61" s="69"/>
      <c r="JB61" s="69"/>
      <c r="JC61" s="69"/>
      <c r="JD61" s="69"/>
      <c r="JE61" s="69"/>
      <c r="JF61" s="69"/>
      <c r="JG61" s="69"/>
      <c r="JH61" s="69"/>
      <c r="JI61" s="69"/>
      <c r="JJ61" s="69"/>
      <c r="JK61" s="69"/>
      <c r="JL61" s="69"/>
      <c r="JM61" s="69"/>
      <c r="JN61" s="69"/>
      <c r="JO61" s="69"/>
      <c r="JP61" s="69"/>
    </row>
    <row r="62" spans="1:276" s="109" customFormat="1" ht="182.5" customHeight="1" x14ac:dyDescent="0.35">
      <c r="A62" s="30">
        <v>42</v>
      </c>
      <c r="B62" s="30" t="s">
        <v>314</v>
      </c>
      <c r="C62" s="30" t="s">
        <v>339</v>
      </c>
      <c r="D62" s="61" t="s">
        <v>340</v>
      </c>
      <c r="E62" s="30" t="s">
        <v>71</v>
      </c>
      <c r="F62" s="30" t="s">
        <v>50</v>
      </c>
      <c r="G62" s="57">
        <v>0.6</v>
      </c>
      <c r="H62" s="57">
        <v>1</v>
      </c>
      <c r="I62" s="58" t="str">
        <f t="shared" si="0"/>
        <v>Media</v>
      </c>
      <c r="J62" s="59" t="str">
        <f t="shared" si="1"/>
        <v>Catastrófico</v>
      </c>
      <c r="K62" s="60" t="str">
        <f t="shared" si="2"/>
        <v>Extremo</v>
      </c>
      <c r="L62" s="61" t="s">
        <v>341</v>
      </c>
      <c r="M62" s="30" t="s">
        <v>31</v>
      </c>
      <c r="N62" s="30" t="s">
        <v>26</v>
      </c>
      <c r="O62" s="30" t="s">
        <v>32</v>
      </c>
      <c r="P62" s="30" t="s">
        <v>33</v>
      </c>
      <c r="Q62" s="30" t="s">
        <v>80</v>
      </c>
      <c r="R62" s="30" t="s">
        <v>38</v>
      </c>
      <c r="S62" s="30" t="s">
        <v>36</v>
      </c>
      <c r="T62" s="57">
        <f t="shared" si="4"/>
        <v>0.36</v>
      </c>
      <c r="U62" s="62">
        <f t="shared" si="5"/>
        <v>1</v>
      </c>
      <c r="V62" s="62">
        <f t="shared" si="6"/>
        <v>0.36</v>
      </c>
      <c r="W62" s="62">
        <f t="shared" si="6"/>
        <v>1</v>
      </c>
      <c r="X62" s="58" t="str">
        <f t="shared" si="9"/>
        <v>Baja</v>
      </c>
      <c r="Y62" s="59" t="str">
        <f t="shared" si="7"/>
        <v>Catastrófico</v>
      </c>
      <c r="Z62" s="60" t="str">
        <f t="shared" si="3"/>
        <v>Extremo</v>
      </c>
      <c r="AA62" s="30" t="s">
        <v>114</v>
      </c>
      <c r="AB62" s="92" t="str">
        <f t="shared" si="16"/>
        <v>Reducir_mitigar_Transferir_Evitar</v>
      </c>
      <c r="AC62" s="63" t="s">
        <v>115</v>
      </c>
      <c r="AD62" s="30" t="str">
        <f t="shared" si="15"/>
        <v>Evitar</v>
      </c>
      <c r="AE62" s="64" t="s">
        <v>342</v>
      </c>
      <c r="AF62" s="63" t="s">
        <v>228</v>
      </c>
      <c r="AG62" s="112" t="s">
        <v>385</v>
      </c>
      <c r="AH62" s="65" t="s">
        <v>193</v>
      </c>
      <c r="AI62" s="65" t="s">
        <v>129</v>
      </c>
      <c r="AJ62" s="69"/>
      <c r="AK62" s="69"/>
      <c r="AL62" s="69"/>
      <c r="AM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c r="EO62" s="69"/>
      <c r="EP62" s="69"/>
      <c r="EQ62" s="69"/>
      <c r="ER62" s="69"/>
      <c r="ES62" s="69"/>
      <c r="ET62" s="69"/>
      <c r="EU62" s="69"/>
      <c r="EV62" s="69"/>
      <c r="EW62" s="69"/>
      <c r="EX62" s="69"/>
      <c r="EY62" s="69"/>
      <c r="EZ62" s="69"/>
      <c r="FA62" s="69"/>
      <c r="FB62" s="69"/>
      <c r="FC62" s="69"/>
      <c r="FD62" s="69"/>
      <c r="FE62" s="69"/>
      <c r="FF62" s="69"/>
      <c r="FG62" s="69"/>
      <c r="FH62" s="69"/>
      <c r="FI62" s="69"/>
      <c r="FJ62" s="69"/>
      <c r="FK62" s="69"/>
      <c r="FL62" s="69"/>
      <c r="FM62" s="69"/>
      <c r="FN62" s="69"/>
      <c r="FO62" s="69"/>
      <c r="FP62" s="69"/>
      <c r="FQ62" s="69"/>
      <c r="FR62" s="69"/>
      <c r="FS62" s="69"/>
      <c r="FT62" s="69"/>
      <c r="FU62" s="69"/>
      <c r="FV62" s="69"/>
      <c r="FW62" s="69"/>
      <c r="FX62" s="69"/>
      <c r="FY62" s="69"/>
      <c r="FZ62" s="69"/>
      <c r="GA62" s="69"/>
      <c r="GB62" s="69"/>
      <c r="GC62" s="69"/>
      <c r="GD62" s="69"/>
      <c r="GE62" s="69"/>
      <c r="GF62" s="69"/>
      <c r="GG62" s="69"/>
      <c r="GH62" s="69"/>
      <c r="GI62" s="69"/>
      <c r="GJ62" s="69"/>
      <c r="GK62" s="69"/>
      <c r="GL62" s="69"/>
      <c r="GM62" s="69"/>
      <c r="GN62" s="69"/>
      <c r="GO62" s="69"/>
      <c r="GP62" s="69"/>
      <c r="GQ62" s="69"/>
      <c r="GR62" s="69"/>
      <c r="GS62" s="69"/>
      <c r="GT62" s="69"/>
      <c r="GU62" s="69"/>
      <c r="GV62" s="69"/>
      <c r="GW62" s="69"/>
      <c r="GX62" s="69"/>
      <c r="GY62" s="69"/>
      <c r="GZ62" s="69"/>
      <c r="HA62" s="69"/>
      <c r="HB62" s="69"/>
      <c r="HC62" s="69"/>
      <c r="HD62" s="69"/>
      <c r="HE62" s="69"/>
      <c r="HF62" s="69"/>
      <c r="HG62" s="69"/>
      <c r="HH62" s="69"/>
      <c r="HI62" s="69"/>
      <c r="HJ62" s="69"/>
      <c r="HK62" s="69"/>
      <c r="HL62" s="69"/>
      <c r="HM62" s="69"/>
      <c r="HN62" s="69"/>
      <c r="HO62" s="69"/>
      <c r="HP62" s="69"/>
      <c r="HQ62" s="69"/>
      <c r="HR62" s="69"/>
      <c r="HS62" s="69"/>
      <c r="HT62" s="69"/>
      <c r="HU62" s="69"/>
      <c r="HV62" s="69"/>
      <c r="HW62" s="69"/>
      <c r="HX62" s="69"/>
      <c r="HY62" s="69"/>
      <c r="HZ62" s="69"/>
      <c r="IA62" s="69"/>
      <c r="IB62" s="69"/>
      <c r="IC62" s="69"/>
      <c r="ID62" s="69"/>
      <c r="IE62" s="69"/>
      <c r="IF62" s="69"/>
      <c r="IG62" s="69"/>
      <c r="IH62" s="69"/>
      <c r="II62" s="69"/>
      <c r="IJ62" s="69"/>
      <c r="IK62" s="69"/>
      <c r="IL62" s="69"/>
      <c r="IM62" s="69"/>
      <c r="IN62" s="69"/>
      <c r="IO62" s="69"/>
      <c r="IP62" s="69"/>
      <c r="IQ62" s="69"/>
      <c r="IR62" s="69"/>
      <c r="IS62" s="69"/>
      <c r="IT62" s="69"/>
      <c r="IU62" s="69"/>
      <c r="IV62" s="69"/>
      <c r="IW62" s="69"/>
      <c r="IX62" s="69"/>
      <c r="IY62" s="69"/>
      <c r="IZ62" s="69"/>
      <c r="JA62" s="69"/>
      <c r="JB62" s="69"/>
      <c r="JC62" s="69"/>
      <c r="JD62" s="69"/>
      <c r="JE62" s="69"/>
      <c r="JF62" s="69"/>
      <c r="JG62" s="69"/>
      <c r="JH62" s="69"/>
      <c r="JI62" s="69"/>
      <c r="JJ62" s="69"/>
      <c r="JK62" s="69"/>
      <c r="JL62" s="69"/>
      <c r="JM62" s="69"/>
      <c r="JN62" s="69"/>
      <c r="JO62" s="69"/>
      <c r="JP62" s="69"/>
    </row>
    <row r="63" spans="1:276" s="109" customFormat="1" ht="161" customHeight="1" x14ac:dyDescent="0.35">
      <c r="A63" s="30">
        <v>43</v>
      </c>
      <c r="B63" s="30" t="s">
        <v>343</v>
      </c>
      <c r="C63" s="30" t="s">
        <v>344</v>
      </c>
      <c r="D63" s="61" t="s">
        <v>345</v>
      </c>
      <c r="E63" s="30" t="s">
        <v>46</v>
      </c>
      <c r="F63" s="30" t="s">
        <v>50</v>
      </c>
      <c r="G63" s="57">
        <v>0.4</v>
      </c>
      <c r="H63" s="57">
        <v>0.8</v>
      </c>
      <c r="I63" s="58" t="str">
        <f t="shared" si="0"/>
        <v>Baja</v>
      </c>
      <c r="J63" s="59" t="str">
        <f t="shared" si="1"/>
        <v>Mayor</v>
      </c>
      <c r="K63" s="60" t="str">
        <f t="shared" si="2"/>
        <v>Alto</v>
      </c>
      <c r="L63" s="61" t="s">
        <v>346</v>
      </c>
      <c r="M63" s="30" t="s">
        <v>31</v>
      </c>
      <c r="N63" s="30" t="s">
        <v>26</v>
      </c>
      <c r="O63" s="30" t="s">
        <v>32</v>
      </c>
      <c r="P63" s="30" t="s">
        <v>33</v>
      </c>
      <c r="Q63" s="30" t="s">
        <v>80</v>
      </c>
      <c r="R63" s="30" t="s">
        <v>38</v>
      </c>
      <c r="S63" s="30" t="s">
        <v>36</v>
      </c>
      <c r="T63" s="57">
        <f t="shared" si="4"/>
        <v>0.24</v>
      </c>
      <c r="U63" s="62">
        <f t="shared" si="5"/>
        <v>0.8</v>
      </c>
      <c r="V63" s="62">
        <f t="shared" si="6"/>
        <v>0.24</v>
      </c>
      <c r="W63" s="62">
        <f t="shared" si="6"/>
        <v>0.8</v>
      </c>
      <c r="X63" s="58" t="str">
        <f t="shared" si="9"/>
        <v>Baja</v>
      </c>
      <c r="Y63" s="59" t="str">
        <f t="shared" si="7"/>
        <v>Mayor</v>
      </c>
      <c r="Z63" s="60" t="str">
        <f t="shared" si="3"/>
        <v>Alto</v>
      </c>
      <c r="AA63" s="30" t="s">
        <v>114</v>
      </c>
      <c r="AB63" s="92" t="str">
        <f t="shared" si="16"/>
        <v>Reducir_mitigar_Transferir_Evitar</v>
      </c>
      <c r="AC63" s="63" t="s">
        <v>115</v>
      </c>
      <c r="AD63" s="30" t="str">
        <f t="shared" si="15"/>
        <v>Evitar</v>
      </c>
      <c r="AE63" s="64" t="s">
        <v>347</v>
      </c>
      <c r="AF63" s="63" t="s">
        <v>348</v>
      </c>
      <c r="AG63" s="112" t="s">
        <v>392</v>
      </c>
      <c r="AH63" s="65" t="s">
        <v>118</v>
      </c>
      <c r="AI63" s="65" t="s">
        <v>349</v>
      </c>
      <c r="AJ63" s="69"/>
      <c r="AK63" s="69"/>
      <c r="AL63" s="69"/>
      <c r="AM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c r="EO63" s="69"/>
      <c r="EP63" s="69"/>
      <c r="EQ63" s="69"/>
      <c r="ER63" s="69"/>
      <c r="ES63" s="69"/>
      <c r="ET63" s="69"/>
      <c r="EU63" s="69"/>
      <c r="EV63" s="69"/>
      <c r="EW63" s="69"/>
      <c r="EX63" s="69"/>
      <c r="EY63" s="69"/>
      <c r="EZ63" s="69"/>
      <c r="FA63" s="69"/>
      <c r="FB63" s="69"/>
      <c r="FC63" s="69"/>
      <c r="FD63" s="69"/>
      <c r="FE63" s="69"/>
      <c r="FF63" s="69"/>
      <c r="FG63" s="69"/>
      <c r="FH63" s="69"/>
      <c r="FI63" s="69"/>
      <c r="FJ63" s="69"/>
      <c r="FK63" s="69"/>
      <c r="FL63" s="69"/>
      <c r="FM63" s="69"/>
      <c r="FN63" s="69"/>
      <c r="FO63" s="69"/>
      <c r="FP63" s="69"/>
      <c r="FQ63" s="69"/>
      <c r="FR63" s="69"/>
      <c r="FS63" s="69"/>
      <c r="FT63" s="69"/>
      <c r="FU63" s="69"/>
      <c r="FV63" s="69"/>
      <c r="FW63" s="69"/>
      <c r="FX63" s="69"/>
      <c r="FY63" s="69"/>
      <c r="FZ63" s="69"/>
      <c r="GA63" s="69"/>
      <c r="GB63" s="69"/>
      <c r="GC63" s="69"/>
      <c r="GD63" s="69"/>
      <c r="GE63" s="69"/>
      <c r="GF63" s="69"/>
      <c r="GG63" s="69"/>
      <c r="GH63" s="69"/>
      <c r="GI63" s="69"/>
      <c r="GJ63" s="69"/>
      <c r="GK63" s="69"/>
      <c r="GL63" s="69"/>
      <c r="GM63" s="69"/>
      <c r="GN63" s="69"/>
      <c r="GO63" s="69"/>
      <c r="GP63" s="69"/>
      <c r="GQ63" s="69"/>
      <c r="GR63" s="69"/>
      <c r="GS63" s="69"/>
      <c r="GT63" s="69"/>
      <c r="GU63" s="69"/>
      <c r="GV63" s="69"/>
      <c r="GW63" s="69"/>
      <c r="GX63" s="69"/>
      <c r="GY63" s="69"/>
      <c r="GZ63" s="69"/>
      <c r="HA63" s="69"/>
      <c r="HB63" s="69"/>
      <c r="HC63" s="69"/>
      <c r="HD63" s="69"/>
      <c r="HE63" s="69"/>
      <c r="HF63" s="69"/>
      <c r="HG63" s="69"/>
      <c r="HH63" s="69"/>
      <c r="HI63" s="69"/>
      <c r="HJ63" s="69"/>
      <c r="HK63" s="69"/>
      <c r="HL63" s="69"/>
      <c r="HM63" s="69"/>
      <c r="HN63" s="69"/>
      <c r="HO63" s="69"/>
      <c r="HP63" s="69"/>
      <c r="HQ63" s="69"/>
      <c r="HR63" s="69"/>
      <c r="HS63" s="69"/>
      <c r="HT63" s="69"/>
      <c r="HU63" s="69"/>
      <c r="HV63" s="69"/>
      <c r="HW63" s="69"/>
      <c r="HX63" s="69"/>
      <c r="HY63" s="69"/>
      <c r="HZ63" s="69"/>
      <c r="IA63" s="69"/>
      <c r="IB63" s="69"/>
      <c r="IC63" s="69"/>
      <c r="ID63" s="69"/>
      <c r="IE63" s="69"/>
      <c r="IF63" s="69"/>
      <c r="IG63" s="69"/>
      <c r="IH63" s="69"/>
      <c r="II63" s="69"/>
      <c r="IJ63" s="69"/>
      <c r="IK63" s="69"/>
      <c r="IL63" s="69"/>
      <c r="IM63" s="69"/>
      <c r="IN63" s="69"/>
      <c r="IO63" s="69"/>
      <c r="IP63" s="69"/>
      <c r="IQ63" s="69"/>
      <c r="IR63" s="69"/>
      <c r="IS63" s="69"/>
      <c r="IT63" s="69"/>
      <c r="IU63" s="69"/>
      <c r="IV63" s="69"/>
      <c r="IW63" s="69"/>
      <c r="IX63" s="69"/>
      <c r="IY63" s="69"/>
      <c r="IZ63" s="69"/>
      <c r="JA63" s="69"/>
      <c r="JB63" s="69"/>
      <c r="JC63" s="69"/>
      <c r="JD63" s="69"/>
      <c r="JE63" s="69"/>
      <c r="JF63" s="69"/>
      <c r="JG63" s="69"/>
      <c r="JH63" s="69"/>
      <c r="JI63" s="69"/>
      <c r="JJ63" s="69"/>
      <c r="JK63" s="69"/>
      <c r="JL63" s="69"/>
      <c r="JM63" s="69"/>
      <c r="JN63" s="69"/>
      <c r="JO63" s="69"/>
      <c r="JP63" s="69"/>
    </row>
    <row r="64" spans="1:276" s="109" customFormat="1" ht="179" customHeight="1" x14ac:dyDescent="0.35">
      <c r="A64" s="30">
        <v>44</v>
      </c>
      <c r="B64" s="30" t="s">
        <v>343</v>
      </c>
      <c r="C64" s="30" t="s">
        <v>350</v>
      </c>
      <c r="D64" s="61" t="s">
        <v>351</v>
      </c>
      <c r="E64" s="30" t="s">
        <v>46</v>
      </c>
      <c r="F64" s="30" t="s">
        <v>50</v>
      </c>
      <c r="G64" s="57">
        <v>0.4</v>
      </c>
      <c r="H64" s="57">
        <v>0.6</v>
      </c>
      <c r="I64" s="58" t="str">
        <f t="shared" si="0"/>
        <v>Baja</v>
      </c>
      <c r="J64" s="59" t="str">
        <f t="shared" si="1"/>
        <v>Moderado</v>
      </c>
      <c r="K64" s="60" t="str">
        <f t="shared" si="2"/>
        <v>Moderado</v>
      </c>
      <c r="L64" s="61" t="s">
        <v>352</v>
      </c>
      <c r="M64" s="30" t="s">
        <v>42</v>
      </c>
      <c r="N64" s="30" t="s">
        <v>26</v>
      </c>
      <c r="O64" s="30" t="s">
        <v>32</v>
      </c>
      <c r="P64" s="30" t="s">
        <v>33</v>
      </c>
      <c r="Q64" s="30" t="s">
        <v>80</v>
      </c>
      <c r="R64" s="30" t="s">
        <v>38</v>
      </c>
      <c r="S64" s="30" t="s">
        <v>36</v>
      </c>
      <c r="T64" s="57">
        <f t="shared" si="4"/>
        <v>0.28000000000000003</v>
      </c>
      <c r="U64" s="62">
        <f t="shared" si="5"/>
        <v>0.6</v>
      </c>
      <c r="V64" s="62">
        <f t="shared" si="6"/>
        <v>0.28000000000000003</v>
      </c>
      <c r="W64" s="62">
        <f t="shared" si="6"/>
        <v>0.6</v>
      </c>
      <c r="X64" s="58" t="str">
        <f t="shared" si="9"/>
        <v>Baja</v>
      </c>
      <c r="Y64" s="59" t="str">
        <f t="shared" si="7"/>
        <v>Moderado</v>
      </c>
      <c r="Z64" s="60" t="str">
        <f t="shared" si="3"/>
        <v>Moderado</v>
      </c>
      <c r="AA64" s="30" t="s">
        <v>353</v>
      </c>
      <c r="AB64" s="92" t="str">
        <f t="shared" si="16"/>
        <v>Reducir_mitigar_Transferir_Evitar</v>
      </c>
      <c r="AC64" s="63" t="s">
        <v>123</v>
      </c>
      <c r="AD64" s="30" t="str">
        <f t="shared" si="15"/>
        <v>Reducir_Mitigar</v>
      </c>
      <c r="AE64" s="64" t="s">
        <v>354</v>
      </c>
      <c r="AF64" s="63" t="s">
        <v>185</v>
      </c>
      <c r="AG64" s="112" t="s">
        <v>371</v>
      </c>
      <c r="AH64" s="65" t="s">
        <v>118</v>
      </c>
      <c r="AI64" s="65" t="s">
        <v>129</v>
      </c>
      <c r="AJ64" s="69"/>
      <c r="AK64" s="69"/>
      <c r="AL64" s="69"/>
      <c r="AM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c r="EO64" s="69"/>
      <c r="EP64" s="69"/>
      <c r="EQ64" s="69"/>
      <c r="ER64" s="69"/>
      <c r="ES64" s="69"/>
      <c r="ET64" s="69"/>
      <c r="EU64" s="69"/>
      <c r="EV64" s="69"/>
      <c r="EW64" s="69"/>
      <c r="EX64" s="69"/>
      <c r="EY64" s="69"/>
      <c r="EZ64" s="69"/>
      <c r="FA64" s="69"/>
      <c r="FB64" s="69"/>
      <c r="FC64" s="69"/>
      <c r="FD64" s="69"/>
      <c r="FE64" s="69"/>
      <c r="FF64" s="69"/>
      <c r="FG64" s="69"/>
      <c r="FH64" s="69"/>
      <c r="FI64" s="69"/>
      <c r="FJ64" s="69"/>
      <c r="FK64" s="69"/>
      <c r="FL64" s="69"/>
      <c r="FM64" s="69"/>
      <c r="FN64" s="69"/>
      <c r="FO64" s="69"/>
      <c r="FP64" s="69"/>
      <c r="FQ64" s="69"/>
      <c r="FR64" s="69"/>
      <c r="FS64" s="69"/>
      <c r="FT64" s="69"/>
      <c r="FU64" s="69"/>
      <c r="FV64" s="69"/>
      <c r="FW64" s="69"/>
      <c r="FX64" s="69"/>
      <c r="FY64" s="69"/>
      <c r="FZ64" s="69"/>
      <c r="GA64" s="69"/>
      <c r="GB64" s="69"/>
      <c r="GC64" s="69"/>
      <c r="GD64" s="69"/>
      <c r="GE64" s="69"/>
      <c r="GF64" s="69"/>
      <c r="GG64" s="69"/>
      <c r="GH64" s="69"/>
      <c r="GI64" s="69"/>
      <c r="GJ64" s="69"/>
      <c r="GK64" s="69"/>
      <c r="GL64" s="69"/>
      <c r="GM64" s="69"/>
      <c r="GN64" s="69"/>
      <c r="GO64" s="69"/>
      <c r="GP64" s="69"/>
      <c r="GQ64" s="69"/>
      <c r="GR64" s="69"/>
      <c r="GS64" s="69"/>
      <c r="GT64" s="69"/>
      <c r="GU64" s="69"/>
      <c r="GV64" s="69"/>
      <c r="GW64" s="69"/>
      <c r="GX64" s="69"/>
      <c r="GY64" s="69"/>
      <c r="GZ64" s="69"/>
      <c r="HA64" s="69"/>
      <c r="HB64" s="69"/>
      <c r="HC64" s="69"/>
      <c r="HD64" s="69"/>
      <c r="HE64" s="69"/>
      <c r="HF64" s="69"/>
      <c r="HG64" s="69"/>
      <c r="HH64" s="69"/>
      <c r="HI64" s="69"/>
      <c r="HJ64" s="69"/>
      <c r="HK64" s="69"/>
      <c r="HL64" s="69"/>
      <c r="HM64" s="69"/>
      <c r="HN64" s="69"/>
      <c r="HO64" s="69"/>
      <c r="HP64" s="69"/>
      <c r="HQ64" s="69"/>
      <c r="HR64" s="69"/>
      <c r="HS64" s="69"/>
      <c r="HT64" s="69"/>
      <c r="HU64" s="69"/>
      <c r="HV64" s="69"/>
      <c r="HW64" s="69"/>
      <c r="HX64" s="69"/>
      <c r="HY64" s="69"/>
      <c r="HZ64" s="69"/>
      <c r="IA64" s="69"/>
      <c r="IB64" s="69"/>
      <c r="IC64" s="69"/>
      <c r="ID64" s="69"/>
      <c r="IE64" s="69"/>
      <c r="IF64" s="69"/>
      <c r="IG64" s="69"/>
      <c r="IH64" s="69"/>
      <c r="II64" s="69"/>
      <c r="IJ64" s="69"/>
      <c r="IK64" s="69"/>
      <c r="IL64" s="69"/>
      <c r="IM64" s="69"/>
      <c r="IN64" s="69"/>
      <c r="IO64" s="69"/>
      <c r="IP64" s="69"/>
      <c r="IQ64" s="69"/>
      <c r="IR64" s="69"/>
      <c r="IS64" s="69"/>
      <c r="IT64" s="69"/>
      <c r="IU64" s="69"/>
      <c r="IV64" s="69"/>
      <c r="IW64" s="69"/>
      <c r="IX64" s="69"/>
      <c r="IY64" s="69"/>
      <c r="IZ64" s="69"/>
      <c r="JA64" s="69"/>
      <c r="JB64" s="69"/>
      <c r="JC64" s="69"/>
      <c r="JD64" s="69"/>
      <c r="JE64" s="69"/>
      <c r="JF64" s="69"/>
      <c r="JG64" s="69"/>
      <c r="JH64" s="69"/>
      <c r="JI64" s="69"/>
      <c r="JJ64" s="69"/>
      <c r="JK64" s="69"/>
      <c r="JL64" s="69"/>
      <c r="JM64" s="69"/>
      <c r="JN64" s="69"/>
      <c r="JO64" s="69"/>
      <c r="JP64" s="69"/>
    </row>
    <row r="65" spans="1:276" s="109" customFormat="1" ht="173" customHeight="1" x14ac:dyDescent="0.35">
      <c r="A65" s="30">
        <v>45</v>
      </c>
      <c r="B65" s="30" t="s">
        <v>355</v>
      </c>
      <c r="C65" s="30" t="s">
        <v>356</v>
      </c>
      <c r="D65" s="61" t="s">
        <v>357</v>
      </c>
      <c r="E65" s="30" t="s">
        <v>46</v>
      </c>
      <c r="F65" s="30" t="s">
        <v>50</v>
      </c>
      <c r="G65" s="57">
        <v>0.6</v>
      </c>
      <c r="H65" s="57">
        <v>0.8</v>
      </c>
      <c r="I65" s="58" t="str">
        <f t="shared" si="0"/>
        <v>Media</v>
      </c>
      <c r="J65" s="59" t="str">
        <f t="shared" si="1"/>
        <v>Mayor</v>
      </c>
      <c r="K65" s="60" t="str">
        <f t="shared" si="2"/>
        <v>Alto</v>
      </c>
      <c r="L65" s="61" t="s">
        <v>358</v>
      </c>
      <c r="M65" s="30" t="s">
        <v>31</v>
      </c>
      <c r="N65" s="30" t="s">
        <v>26</v>
      </c>
      <c r="O65" s="30" t="s">
        <v>32</v>
      </c>
      <c r="P65" s="30" t="s">
        <v>33</v>
      </c>
      <c r="Q65" s="30" t="s">
        <v>34</v>
      </c>
      <c r="R65" s="30" t="s">
        <v>38</v>
      </c>
      <c r="S65" s="30" t="s">
        <v>36</v>
      </c>
      <c r="T65" s="57">
        <f t="shared" si="4"/>
        <v>0.36</v>
      </c>
      <c r="U65" s="62">
        <f t="shared" si="5"/>
        <v>0.8</v>
      </c>
      <c r="V65" s="62">
        <f t="shared" si="6"/>
        <v>0.36</v>
      </c>
      <c r="W65" s="62">
        <f t="shared" si="6"/>
        <v>0.8</v>
      </c>
      <c r="X65" s="58" t="str">
        <f t="shared" si="9"/>
        <v>Baja</v>
      </c>
      <c r="Y65" s="59" t="str">
        <f t="shared" si="7"/>
        <v>Mayor</v>
      </c>
      <c r="Z65" s="60" t="str">
        <f t="shared" si="3"/>
        <v>Alto</v>
      </c>
      <c r="AA65" s="30" t="s">
        <v>114</v>
      </c>
      <c r="AB65" s="92" t="str">
        <f>+IF(Z65="","",IF(OR(Z65="Extremo",Z65="Alto",Z65="Moderado"),"Reducir_mitigar_Transferir_Evitar",IF(Z65="Bajo","Aceptar")))</f>
        <v>Reducir_mitigar_Transferir_Evitar</v>
      </c>
      <c r="AC65" s="63" t="s">
        <v>115</v>
      </c>
      <c r="AD65" s="30" t="str">
        <f t="shared" si="15"/>
        <v>Evitar</v>
      </c>
      <c r="AE65" s="64" t="s">
        <v>359</v>
      </c>
      <c r="AF65" s="63" t="s">
        <v>360</v>
      </c>
      <c r="AG65" s="112" t="s">
        <v>393</v>
      </c>
      <c r="AH65" s="65" t="s">
        <v>118</v>
      </c>
      <c r="AI65" s="65" t="s">
        <v>129</v>
      </c>
      <c r="AJ65" s="69"/>
      <c r="AK65" s="69"/>
      <c r="AL65" s="69"/>
      <c r="AM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c r="EO65" s="69"/>
      <c r="EP65" s="69"/>
      <c r="EQ65" s="69"/>
      <c r="ER65" s="69"/>
      <c r="ES65" s="69"/>
      <c r="ET65" s="69"/>
      <c r="EU65" s="69"/>
      <c r="EV65" s="69"/>
      <c r="EW65" s="69"/>
      <c r="EX65" s="69"/>
      <c r="EY65" s="69"/>
      <c r="EZ65" s="69"/>
      <c r="FA65" s="69"/>
      <c r="FB65" s="69"/>
      <c r="FC65" s="69"/>
      <c r="FD65" s="69"/>
      <c r="FE65" s="69"/>
      <c r="FF65" s="69"/>
      <c r="FG65" s="69"/>
      <c r="FH65" s="69"/>
      <c r="FI65" s="69"/>
      <c r="FJ65" s="69"/>
      <c r="FK65" s="69"/>
      <c r="FL65" s="69"/>
      <c r="FM65" s="69"/>
      <c r="FN65" s="69"/>
      <c r="FO65" s="69"/>
      <c r="FP65" s="69"/>
      <c r="FQ65" s="69"/>
      <c r="FR65" s="69"/>
      <c r="FS65" s="69"/>
      <c r="FT65" s="69"/>
      <c r="FU65" s="69"/>
      <c r="FV65" s="69"/>
      <c r="FW65" s="69"/>
      <c r="FX65" s="69"/>
      <c r="FY65" s="69"/>
      <c r="FZ65" s="69"/>
      <c r="GA65" s="69"/>
      <c r="GB65" s="69"/>
      <c r="GC65" s="69"/>
      <c r="GD65" s="69"/>
      <c r="GE65" s="69"/>
      <c r="GF65" s="69"/>
      <c r="GG65" s="69"/>
      <c r="GH65" s="69"/>
      <c r="GI65" s="69"/>
      <c r="GJ65" s="69"/>
      <c r="GK65" s="69"/>
      <c r="GL65" s="69"/>
      <c r="GM65" s="69"/>
      <c r="GN65" s="69"/>
      <c r="GO65" s="69"/>
      <c r="GP65" s="69"/>
      <c r="GQ65" s="69"/>
      <c r="GR65" s="69"/>
      <c r="GS65" s="69"/>
      <c r="GT65" s="69"/>
      <c r="GU65" s="69"/>
      <c r="GV65" s="69"/>
      <c r="GW65" s="69"/>
      <c r="GX65" s="69"/>
      <c r="GY65" s="69"/>
      <c r="GZ65" s="69"/>
      <c r="HA65" s="69"/>
      <c r="HB65" s="69"/>
      <c r="HC65" s="69"/>
      <c r="HD65" s="69"/>
      <c r="HE65" s="69"/>
      <c r="HF65" s="69"/>
      <c r="HG65" s="69"/>
      <c r="HH65" s="69"/>
      <c r="HI65" s="69"/>
      <c r="HJ65" s="69"/>
      <c r="HK65" s="69"/>
      <c r="HL65" s="69"/>
      <c r="HM65" s="69"/>
      <c r="HN65" s="69"/>
      <c r="HO65" s="69"/>
      <c r="HP65" s="69"/>
      <c r="HQ65" s="69"/>
      <c r="HR65" s="69"/>
      <c r="HS65" s="69"/>
      <c r="HT65" s="69"/>
      <c r="HU65" s="69"/>
      <c r="HV65" s="69"/>
      <c r="HW65" s="69"/>
      <c r="HX65" s="69"/>
      <c r="HY65" s="69"/>
      <c r="HZ65" s="69"/>
      <c r="IA65" s="69"/>
      <c r="IB65" s="69"/>
      <c r="IC65" s="69"/>
      <c r="ID65" s="69"/>
      <c r="IE65" s="69"/>
      <c r="IF65" s="69"/>
      <c r="IG65" s="69"/>
      <c r="IH65" s="69"/>
      <c r="II65" s="69"/>
      <c r="IJ65" s="69"/>
      <c r="IK65" s="69"/>
      <c r="IL65" s="69"/>
      <c r="IM65" s="69"/>
      <c r="IN65" s="69"/>
      <c r="IO65" s="69"/>
      <c r="IP65" s="69"/>
      <c r="IQ65" s="69"/>
      <c r="IR65" s="69"/>
      <c r="IS65" s="69"/>
      <c r="IT65" s="69"/>
      <c r="IU65" s="69"/>
      <c r="IV65" s="69"/>
      <c r="IW65" s="69"/>
      <c r="IX65" s="69"/>
      <c r="IY65" s="69"/>
      <c r="IZ65" s="69"/>
      <c r="JA65" s="69"/>
      <c r="JB65" s="69"/>
      <c r="JC65" s="69"/>
      <c r="JD65" s="69"/>
      <c r="JE65" s="69"/>
      <c r="JF65" s="69"/>
      <c r="JG65" s="69"/>
      <c r="JH65" s="69"/>
      <c r="JI65" s="69"/>
      <c r="JJ65" s="69"/>
      <c r="JK65" s="69"/>
      <c r="JL65" s="69"/>
      <c r="JM65" s="69"/>
      <c r="JN65" s="69"/>
      <c r="JO65" s="69"/>
      <c r="JP65" s="69"/>
    </row>
    <row r="66" spans="1:276" s="109" customFormat="1" ht="108.5" customHeight="1" x14ac:dyDescent="0.35">
      <c r="A66" s="30">
        <v>46</v>
      </c>
      <c r="B66" s="30" t="s">
        <v>355</v>
      </c>
      <c r="C66" s="30" t="s">
        <v>361</v>
      </c>
      <c r="D66" s="61" t="s">
        <v>362</v>
      </c>
      <c r="E66" s="30" t="s">
        <v>71</v>
      </c>
      <c r="F66" s="30" t="s">
        <v>50</v>
      </c>
      <c r="G66" s="57">
        <v>0.6</v>
      </c>
      <c r="H66" s="57">
        <v>0.6</v>
      </c>
      <c r="I66" s="58" t="str">
        <f t="shared" si="0"/>
        <v>Media</v>
      </c>
      <c r="J66" s="59" t="str">
        <f t="shared" si="1"/>
        <v>Moderado</v>
      </c>
      <c r="K66" s="60" t="str">
        <f t="shared" si="2"/>
        <v>Moderado</v>
      </c>
      <c r="L66" s="61" t="s">
        <v>363</v>
      </c>
      <c r="M66" s="30" t="s">
        <v>31</v>
      </c>
      <c r="N66" s="30" t="s">
        <v>26</v>
      </c>
      <c r="O66" s="30" t="s">
        <v>32</v>
      </c>
      <c r="P66" s="30" t="s">
        <v>33</v>
      </c>
      <c r="Q66" s="30" t="s">
        <v>80</v>
      </c>
      <c r="R66" s="30" t="s">
        <v>38</v>
      </c>
      <c r="S66" s="30" t="s">
        <v>36</v>
      </c>
      <c r="T66" s="57">
        <f t="shared" si="4"/>
        <v>0.36</v>
      </c>
      <c r="U66" s="62">
        <f t="shared" si="5"/>
        <v>0.6</v>
      </c>
      <c r="V66" s="62">
        <f t="shared" si="6"/>
        <v>0.36</v>
      </c>
      <c r="W66" s="62">
        <f t="shared" si="6"/>
        <v>0.6</v>
      </c>
      <c r="X66" s="58" t="str">
        <f t="shared" si="9"/>
        <v>Baja</v>
      </c>
      <c r="Y66" s="59" t="str">
        <f t="shared" si="7"/>
        <v>Moderado</v>
      </c>
      <c r="Z66" s="60" t="str">
        <f t="shared" si="3"/>
        <v>Moderado</v>
      </c>
      <c r="AA66" s="30" t="s">
        <v>114</v>
      </c>
      <c r="AB66" s="61" t="str">
        <f>+IF(Z66="","",IF(OR(Z66="Extremo",Z66="Alto",Z66="Moderado"),"Reducir_mitigar_Transferir_Evitar",IF(Z66="Bajo","Aceptar")))</f>
        <v>Reducir_mitigar_Transferir_Evitar</v>
      </c>
      <c r="AC66" s="63" t="s">
        <v>115</v>
      </c>
      <c r="AD66" s="30" t="str">
        <f t="shared" si="15"/>
        <v>Evitar</v>
      </c>
      <c r="AE66" s="64" t="s">
        <v>364</v>
      </c>
      <c r="AF66" s="63" t="s">
        <v>360</v>
      </c>
      <c r="AG66" s="112" t="s">
        <v>393</v>
      </c>
      <c r="AH66" s="65" t="s">
        <v>118</v>
      </c>
      <c r="AI66" s="65" t="s">
        <v>129</v>
      </c>
      <c r="AJ66" s="69"/>
      <c r="AK66" s="69"/>
      <c r="AL66" s="69"/>
      <c r="AM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c r="FH66" s="69"/>
      <c r="FI66" s="69"/>
      <c r="FJ66" s="69"/>
      <c r="FK66" s="69"/>
      <c r="FL66" s="69"/>
      <c r="FM66" s="69"/>
      <c r="FN66" s="69"/>
      <c r="FO66" s="69"/>
      <c r="FP66" s="69"/>
      <c r="FQ66" s="69"/>
      <c r="FR66" s="69"/>
      <c r="FS66" s="69"/>
      <c r="FT66" s="69"/>
      <c r="FU66" s="69"/>
      <c r="FV66" s="69"/>
      <c r="FW66" s="69"/>
      <c r="FX66" s="69"/>
      <c r="FY66" s="69"/>
      <c r="FZ66" s="69"/>
      <c r="GA66" s="69"/>
      <c r="GB66" s="69"/>
      <c r="GC66" s="69"/>
      <c r="GD66" s="69"/>
      <c r="GE66" s="69"/>
      <c r="GF66" s="69"/>
      <c r="GG66" s="69"/>
      <c r="GH66" s="69"/>
      <c r="GI66" s="69"/>
      <c r="GJ66" s="69"/>
      <c r="GK66" s="69"/>
      <c r="GL66" s="69"/>
      <c r="GM66" s="69"/>
      <c r="GN66" s="69"/>
      <c r="GO66" s="69"/>
      <c r="GP66" s="69"/>
      <c r="GQ66" s="69"/>
      <c r="GR66" s="69"/>
      <c r="GS66" s="69"/>
      <c r="GT66" s="69"/>
      <c r="GU66" s="69"/>
      <c r="GV66" s="69"/>
      <c r="GW66" s="69"/>
      <c r="GX66" s="69"/>
      <c r="GY66" s="69"/>
      <c r="GZ66" s="69"/>
      <c r="HA66" s="69"/>
      <c r="HB66" s="69"/>
      <c r="HC66" s="69"/>
      <c r="HD66" s="69"/>
      <c r="HE66" s="69"/>
      <c r="HF66" s="69"/>
      <c r="HG66" s="69"/>
      <c r="HH66" s="69"/>
      <c r="HI66" s="69"/>
      <c r="HJ66" s="69"/>
      <c r="HK66" s="69"/>
      <c r="HL66" s="69"/>
      <c r="HM66" s="69"/>
      <c r="HN66" s="69"/>
      <c r="HO66" s="69"/>
      <c r="HP66" s="69"/>
      <c r="HQ66" s="69"/>
      <c r="HR66" s="69"/>
      <c r="HS66" s="69"/>
      <c r="HT66" s="69"/>
      <c r="HU66" s="69"/>
      <c r="HV66" s="69"/>
      <c r="HW66" s="69"/>
      <c r="HX66" s="69"/>
      <c r="HY66" s="69"/>
      <c r="HZ66" s="69"/>
      <c r="IA66" s="69"/>
      <c r="IB66" s="69"/>
      <c r="IC66" s="69"/>
      <c r="ID66" s="69"/>
      <c r="IE66" s="69"/>
      <c r="IF66" s="69"/>
      <c r="IG66" s="69"/>
      <c r="IH66" s="69"/>
      <c r="II66" s="69"/>
      <c r="IJ66" s="69"/>
      <c r="IK66" s="69"/>
      <c r="IL66" s="69"/>
      <c r="IM66" s="69"/>
      <c r="IN66" s="69"/>
      <c r="IO66" s="69"/>
      <c r="IP66" s="69"/>
      <c r="IQ66" s="69"/>
      <c r="IR66" s="69"/>
      <c r="IS66" s="69"/>
      <c r="IT66" s="69"/>
      <c r="IU66" s="69"/>
      <c r="IV66" s="69"/>
      <c r="IW66" s="69"/>
      <c r="IX66" s="69"/>
      <c r="IY66" s="69"/>
      <c r="IZ66" s="69"/>
      <c r="JA66" s="69"/>
      <c r="JB66" s="69"/>
      <c r="JC66" s="69"/>
      <c r="JD66" s="69"/>
      <c r="JE66" s="69"/>
      <c r="JF66" s="69"/>
      <c r="JG66" s="69"/>
      <c r="JH66" s="69"/>
      <c r="JI66" s="69"/>
      <c r="JJ66" s="69"/>
      <c r="JK66" s="69"/>
      <c r="JL66" s="69"/>
      <c r="JM66" s="69"/>
      <c r="JN66" s="69"/>
      <c r="JO66" s="69"/>
      <c r="JP66" s="69"/>
    </row>
    <row r="67" spans="1:276" x14ac:dyDescent="0.35"/>
    <row r="68" spans="1:276" x14ac:dyDescent="0.35"/>
    <row r="69" spans="1:276" s="10" customFormat="1" ht="23.5" customHeight="1" x14ac:dyDescent="0.35">
      <c r="A69" s="49" t="s">
        <v>96</v>
      </c>
      <c r="B69" s="49"/>
      <c r="C69" s="49"/>
      <c r="D69" s="51" t="s">
        <v>395</v>
      </c>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row>
    <row r="70" spans="1:276" s="10" customFormat="1" ht="23.5" customHeight="1" x14ac:dyDescent="0.35">
      <c r="A70" s="49"/>
      <c r="B70" s="49"/>
      <c r="C70" s="49"/>
      <c r="D70" s="53" t="s">
        <v>396</v>
      </c>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row>
    <row r="71" spans="1:276" s="10" customFormat="1" ht="23.5" customHeight="1" x14ac:dyDescent="0.35">
      <c r="A71" s="49"/>
      <c r="B71" s="49"/>
      <c r="C71" s="49"/>
      <c r="D71" s="53" t="s">
        <v>397</v>
      </c>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row>
    <row r="72" spans="1:276" s="10" customFormat="1" ht="23.5" customHeight="1" x14ac:dyDescent="0.35">
      <c r="F72" s="11"/>
    </row>
    <row r="73" spans="1:276" hidden="1" x14ac:dyDescent="0.35">
      <c r="I73" s="29" t="s">
        <v>86</v>
      </c>
      <c r="J73" s="29" t="s">
        <v>87</v>
      </c>
      <c r="K73" s="29" t="s">
        <v>28</v>
      </c>
      <c r="L73" s="29"/>
    </row>
    <row r="74" spans="1:276" hidden="1" x14ac:dyDescent="0.35">
      <c r="I74" s="29" t="s">
        <v>88</v>
      </c>
      <c r="J74" s="29" t="s">
        <v>85</v>
      </c>
      <c r="K74" s="29"/>
      <c r="L74" s="29"/>
    </row>
    <row r="75" spans="1:276" x14ac:dyDescent="0.35"/>
    <row r="76" spans="1:276" x14ac:dyDescent="0.35"/>
    <row r="77" spans="1:276" x14ac:dyDescent="0.35"/>
    <row r="78" spans="1:276" x14ac:dyDescent="0.35"/>
    <row r="79" spans="1:276" x14ac:dyDescent="0.35"/>
    <row r="80" spans="1:276"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10" x14ac:dyDescent="0.35"/>
    <row r="111" x14ac:dyDescent="0.35"/>
    <row r="112" x14ac:dyDescent="0.35"/>
    <row r="113" x14ac:dyDescent="0.35"/>
    <row r="114" x14ac:dyDescent="0.35"/>
    <row r="115" x14ac:dyDescent="0.35"/>
    <row r="116" x14ac:dyDescent="0.35"/>
    <row r="117" x14ac:dyDescent="0.35"/>
  </sheetData>
  <sheetProtection algorithmName="SHA-512" hashValue="lOLJrA/YtoXh9IOs3DuAxIwy7thmXE6kAicGXRuiYwkRxsGiBf/EHeF/b70PegTY8yIjKdwpwqK5sAGkVTyz4A==" saltValue="dSRBcsiPuQLEJfRUmDfAFQ==" spinCount="100000" sheet="1" formatCells="0" formatColumns="0" formatRows="0" insertColumns="0" insertRows="0" insertHyperlinks="0" deleteColumns="0" deleteRows="0" sort="0" autoFilter="0" pivotTables="0"/>
  <dataConsolidate/>
  <mergeCells count="175">
    <mergeCell ref="Z44:Z45"/>
    <mergeCell ref="AA44:AA45"/>
    <mergeCell ref="AB44:AB45"/>
    <mergeCell ref="AC44:AC45"/>
    <mergeCell ref="AD44:AD45"/>
    <mergeCell ref="U44:U45"/>
    <mergeCell ref="V44:V45"/>
    <mergeCell ref="W44:W45"/>
    <mergeCell ref="X44:X45"/>
    <mergeCell ref="Y44:Y45"/>
    <mergeCell ref="P44:P45"/>
    <mergeCell ref="Q44:Q45"/>
    <mergeCell ref="R44:R45"/>
    <mergeCell ref="S44:S45"/>
    <mergeCell ref="T44:T45"/>
    <mergeCell ref="K44:K45"/>
    <mergeCell ref="L44:L45"/>
    <mergeCell ref="M44:M45"/>
    <mergeCell ref="N44:N45"/>
    <mergeCell ref="O44:O45"/>
    <mergeCell ref="F44:F45"/>
    <mergeCell ref="G44:G45"/>
    <mergeCell ref="H44:H45"/>
    <mergeCell ref="I44:I45"/>
    <mergeCell ref="J44:J45"/>
    <mergeCell ref="A44:A45"/>
    <mergeCell ref="B44:B45"/>
    <mergeCell ref="C44:C45"/>
    <mergeCell ref="D44:D45"/>
    <mergeCell ref="E44:E45"/>
    <mergeCell ref="Z34:Z35"/>
    <mergeCell ref="AA34:AA35"/>
    <mergeCell ref="AB34:AB35"/>
    <mergeCell ref="AC34:AC35"/>
    <mergeCell ref="AD34:AD35"/>
    <mergeCell ref="K34:K35"/>
    <mergeCell ref="V34:V35"/>
    <mergeCell ref="W34:W35"/>
    <mergeCell ref="X34:X35"/>
    <mergeCell ref="Y34:Y35"/>
    <mergeCell ref="F34:F35"/>
    <mergeCell ref="G34:G35"/>
    <mergeCell ref="H34:H35"/>
    <mergeCell ref="I34:I35"/>
    <mergeCell ref="J34:J35"/>
    <mergeCell ref="A34:A35"/>
    <mergeCell ref="B34:B35"/>
    <mergeCell ref="C34:C35"/>
    <mergeCell ref="D34:D35"/>
    <mergeCell ref="E34:E35"/>
    <mergeCell ref="Z26:Z29"/>
    <mergeCell ref="AA26:AA29"/>
    <mergeCell ref="AB26:AB29"/>
    <mergeCell ref="AC26:AC29"/>
    <mergeCell ref="AD26:AD29"/>
    <mergeCell ref="K26:K29"/>
    <mergeCell ref="V26:V29"/>
    <mergeCell ref="W26:W29"/>
    <mergeCell ref="X26:X29"/>
    <mergeCell ref="Y26:Y29"/>
    <mergeCell ref="F26:F29"/>
    <mergeCell ref="G26:G29"/>
    <mergeCell ref="H26:H29"/>
    <mergeCell ref="I26:I29"/>
    <mergeCell ref="J26:J29"/>
    <mergeCell ref="A26:A29"/>
    <mergeCell ref="B26:B29"/>
    <mergeCell ref="C26:C29"/>
    <mergeCell ref="D26:D29"/>
    <mergeCell ref="E26:E29"/>
    <mergeCell ref="Z21:Z23"/>
    <mergeCell ref="AA21:AA23"/>
    <mergeCell ref="AB21:AB23"/>
    <mergeCell ref="AC21:AC23"/>
    <mergeCell ref="AD21:AD23"/>
    <mergeCell ref="K21:K23"/>
    <mergeCell ref="V21:V23"/>
    <mergeCell ref="W21:W23"/>
    <mergeCell ref="X21:X23"/>
    <mergeCell ref="Y21:Y23"/>
    <mergeCell ref="F21:F23"/>
    <mergeCell ref="G21:G23"/>
    <mergeCell ref="H21:H23"/>
    <mergeCell ref="I21:I23"/>
    <mergeCell ref="J21:J23"/>
    <mergeCell ref="A21:A23"/>
    <mergeCell ref="B21:B23"/>
    <mergeCell ref="C21:C23"/>
    <mergeCell ref="D21:D23"/>
    <mergeCell ref="E21:E23"/>
    <mergeCell ref="Z18:Z19"/>
    <mergeCell ref="AA18:AA19"/>
    <mergeCell ref="AB18:AB19"/>
    <mergeCell ref="AC18:AC19"/>
    <mergeCell ref="AD18:AD19"/>
    <mergeCell ref="K18:K19"/>
    <mergeCell ref="V18:V19"/>
    <mergeCell ref="W18:W19"/>
    <mergeCell ref="X18:X19"/>
    <mergeCell ref="Y18:Y19"/>
    <mergeCell ref="F18:F19"/>
    <mergeCell ref="G18:G19"/>
    <mergeCell ref="H18:H19"/>
    <mergeCell ref="I18:I19"/>
    <mergeCell ref="J18:J19"/>
    <mergeCell ref="A18:A19"/>
    <mergeCell ref="B18:B19"/>
    <mergeCell ref="C18:C19"/>
    <mergeCell ref="D18:D19"/>
    <mergeCell ref="E18:E19"/>
    <mergeCell ref="Z16:Z17"/>
    <mergeCell ref="AA16:AA17"/>
    <mergeCell ref="AB16:AB17"/>
    <mergeCell ref="AC16:AC17"/>
    <mergeCell ref="AD16:AD17"/>
    <mergeCell ref="K16:K17"/>
    <mergeCell ref="V16:V17"/>
    <mergeCell ref="W16:W17"/>
    <mergeCell ref="X16:X17"/>
    <mergeCell ref="Y16:Y17"/>
    <mergeCell ref="F16:F17"/>
    <mergeCell ref="G16:G17"/>
    <mergeCell ref="H16:H17"/>
    <mergeCell ref="I16:I17"/>
    <mergeCell ref="J16:J17"/>
    <mergeCell ref="A16:A17"/>
    <mergeCell ref="B16:B17"/>
    <mergeCell ref="C16:C17"/>
    <mergeCell ref="D16:D17"/>
    <mergeCell ref="E16:E17"/>
    <mergeCell ref="Z12:Z13"/>
    <mergeCell ref="AA12:AA13"/>
    <mergeCell ref="AB12:AB13"/>
    <mergeCell ref="AC12:AC13"/>
    <mergeCell ref="AD12:AD13"/>
    <mergeCell ref="K12:K13"/>
    <mergeCell ref="V12:V13"/>
    <mergeCell ref="W12:W13"/>
    <mergeCell ref="X12:X13"/>
    <mergeCell ref="Y12:Y13"/>
    <mergeCell ref="F12:F13"/>
    <mergeCell ref="G12:G13"/>
    <mergeCell ref="H12:H13"/>
    <mergeCell ref="I12:I13"/>
    <mergeCell ref="J12:J13"/>
    <mergeCell ref="A12:A13"/>
    <mergeCell ref="B12:B13"/>
    <mergeCell ref="C12:C13"/>
    <mergeCell ref="D12:D13"/>
    <mergeCell ref="E12:E13"/>
    <mergeCell ref="A69:C71"/>
    <mergeCell ref="A4:AI4"/>
    <mergeCell ref="D69:AI69"/>
    <mergeCell ref="D70:AI70"/>
    <mergeCell ref="D71:AI71"/>
    <mergeCell ref="A9:A10"/>
    <mergeCell ref="AA9:AD9"/>
    <mergeCell ref="B9:B10"/>
    <mergeCell ref="C9:C10"/>
    <mergeCell ref="D9:D10"/>
    <mergeCell ref="G9:K9"/>
    <mergeCell ref="T9:Z9"/>
    <mergeCell ref="L9:L10"/>
    <mergeCell ref="M9:O9"/>
    <mergeCell ref="AE9:AI9"/>
    <mergeCell ref="P9:S9"/>
    <mergeCell ref="E9:E10"/>
    <mergeCell ref="F9:F10"/>
    <mergeCell ref="AG1:AI1"/>
    <mergeCell ref="AG2:AI2"/>
    <mergeCell ref="AG3:AI3"/>
    <mergeCell ref="E1:AF1"/>
    <mergeCell ref="E2:AF2"/>
    <mergeCell ref="A3:AF3"/>
    <mergeCell ref="A1:D2"/>
  </mergeCells>
  <conditionalFormatting sqref="D69:D71">
    <cfRule type="cellIs" dxfId="51" priority="22" operator="equal">
      <formula>#REF!</formula>
    </cfRule>
    <cfRule type="cellIs" dxfId="50" priority="23" operator="equal">
      <formula>#REF!</formula>
    </cfRule>
    <cfRule type="cellIs" dxfId="49" priority="24" operator="equal">
      <formula>#REF!</formula>
    </cfRule>
    <cfRule type="cellIs" dxfId="48" priority="25" operator="equal">
      <formula>#REF!</formula>
    </cfRule>
  </conditionalFormatting>
  <conditionalFormatting sqref="K11:S12 L13:S13 K14:S16 L17:S17 K18:S18 L19:S19 K20:S21 L22:S23 K24:S26 L27:S29 K30:S34 L35:S35 K36:S44 K46:S66 Z14:Z16 Z18 Z20:Z21 Z24:Z26 Z30:Z34 Z36:Z44 Z46:Z66 Z11:Z12">
    <cfRule type="cellIs" dxfId="47" priority="14" operator="equal">
      <formula>#REF!</formula>
    </cfRule>
  </conditionalFormatting>
  <conditionalFormatting sqref="K11:S12 Z11:Z12 L13:S13 K14:S16 Z14:Z16 L17:S17 K18:S18 Z18 L19:S19 K20:S21 Z20:Z21 L22:S23 K24:S26 Z24:Z26 L27:S29 K30:S34 Z30:Z34 L35:S35 K36:S44 Z36:Z44 K46:S66 Z46:Z66">
    <cfRule type="cellIs" dxfId="46" priority="15" operator="equal">
      <formula>#REF!</formula>
    </cfRule>
    <cfRule type="cellIs" dxfId="45" priority="16" operator="equal">
      <formula>#REF!</formula>
    </cfRule>
  </conditionalFormatting>
  <conditionalFormatting sqref="L11:S44 L46:S66">
    <cfRule type="cellIs" dxfId="44" priority="3" operator="equal">
      <formula>#REF!</formula>
    </cfRule>
  </conditionalFormatting>
  <conditionalFormatting sqref="I11:I12 I14:I16 X14:X16 I18 X18 I20:I21 X20:X21 I24:I26 X24:X26 I30:I34 X30:X34 I36:I44 X36:X44 I46:I66 X46:X66">
    <cfRule type="cellIs" dxfId="43" priority="610" operator="equal">
      <formula>#REF!</formula>
    </cfRule>
    <cfRule type="cellIs" dxfId="42" priority="611" operator="equal">
      <formula>#REF!</formula>
    </cfRule>
    <cfRule type="cellIs" dxfId="41" priority="612" operator="equal">
      <formula>#REF!</formula>
    </cfRule>
    <cfRule type="cellIs" dxfId="40" priority="613" operator="equal">
      <formula>#REF!</formula>
    </cfRule>
    <cfRule type="cellIs" dxfId="39" priority="614" operator="equal">
      <formula>#REF!</formula>
    </cfRule>
  </conditionalFormatting>
  <conditionalFormatting sqref="J11:J12 Y11:Y12 J14:J16 Y14:Y16 J18 Y18 J20:J21 Y20:Y21 J24:J26 Y24:Y26 J30:J34 Y30:Y34 J36:J44 Y36:Y44 J46:J66 Y46:Y66">
    <cfRule type="cellIs" dxfId="38" priority="685" operator="equal">
      <formula>#REF!</formula>
    </cfRule>
    <cfRule type="cellIs" dxfId="37" priority="686" operator="equal">
      <formula>#REF!</formula>
    </cfRule>
    <cfRule type="cellIs" dxfId="36" priority="687" operator="equal">
      <formula>#REF!</formula>
    </cfRule>
    <cfRule type="cellIs" dxfId="35" priority="688" operator="equal">
      <formula>#REF!</formula>
    </cfRule>
    <cfRule type="cellIs" dxfId="34" priority="689" operator="equal">
      <formula>#REF!</formula>
    </cfRule>
  </conditionalFormatting>
  <conditionalFormatting sqref="K11:K12 K14:K16 Z14:Z16 K18 Z18 K20:K21 Z20:Z21 K24:K26 Z24:Z26 K30:K34 Z30:Z34 K36:K44 Z36:Z44 K46:K66 Z46:Z66 Z11:Z12">
    <cfRule type="cellIs" dxfId="33" priority="765" operator="equal">
      <formula>#REF!</formula>
    </cfRule>
  </conditionalFormatting>
  <conditionalFormatting sqref="X11:X12">
    <cfRule type="cellIs" dxfId="32" priority="780" operator="equal">
      <formula>#REF!</formula>
    </cfRule>
    <cfRule type="cellIs" dxfId="31" priority="781" operator="equal">
      <formula>#REF!</formula>
    </cfRule>
    <cfRule type="cellIs" dxfId="30" priority="782" operator="equal">
      <formula>#REF!</formula>
    </cfRule>
    <cfRule type="cellIs" dxfId="29" priority="783" operator="equal">
      <formula>#REF!</formula>
    </cfRule>
    <cfRule type="cellIs" dxfId="28" priority="784" operator="equal">
      <formula>#REF!</formula>
    </cfRule>
  </conditionalFormatting>
  <dataValidations count="3">
    <dataValidation type="list" allowBlank="1" showInputMessage="1" showErrorMessage="1" sqref="AA11:AA12 AA14:AA16 AA18 AA20:AA44 AA46:AA66" xr:uid="{F3A31BF6-C35F-4B74-943F-14FE613E5F8A}">
      <formula1>"Requiere Plan de Acción,No Requiere Plan de Acción"</formula1>
    </dataValidation>
    <dataValidation type="list" allowBlank="1" showInputMessage="1" showErrorMessage="1" sqref="AC11:AC12 AC14:AC16 AC18 AC20:AC44 AC46:AC66" xr:uid="{DB6126BB-4408-4BEF-A4B3-B344D2964A7D}">
      <formula1>"Reducir_Mitigar,Reducir_Transferir,Evitar"</formula1>
    </dataValidation>
    <dataValidation type="list" allowBlank="1" showInputMessage="1" showErrorMessage="1" sqref="JL11:JR23" xr:uid="{A88F273A-01DF-4367-8759-C5CB31F2BFBE}">
      <formula1>#REF!</formula1>
    </dataValidation>
  </dataValidations>
  <printOptions horizontalCentered="1" verticalCentered="1"/>
  <pageMargins left="0.31496062992125984" right="0.27559055118110237" top="0.23622047244094491" bottom="0.15748031496062992" header="0" footer="0"/>
  <pageSetup paperSize="5" scale="3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652B0-64C9-4224-B1C9-921875D96F76}">
  <dimension ref="A1:JH53"/>
  <sheetViews>
    <sheetView showGridLines="0" zoomScale="70" zoomScaleNormal="70" workbookViewId="0">
      <selection activeCell="I5" sqref="I5:O5"/>
    </sheetView>
  </sheetViews>
  <sheetFormatPr baseColWidth="10" defaultColWidth="0" defaultRowHeight="13" x14ac:dyDescent="0.35"/>
  <cols>
    <col min="1" max="1" width="3.1796875" style="113" customWidth="1"/>
    <col min="2" max="2" width="17.1796875" style="113" customWidth="1"/>
    <col min="3" max="3" width="17.81640625" style="113" customWidth="1"/>
    <col min="4" max="4" width="35.1796875" style="115" customWidth="1"/>
    <col min="5" max="5" width="16.453125" style="114" customWidth="1"/>
    <col min="6" max="6" width="12.453125" style="114" customWidth="1"/>
    <col min="7" max="7" width="32" style="114" customWidth="1"/>
    <col min="8" max="8" width="3.81640625" style="114" customWidth="1"/>
    <col min="9" max="9" width="7.453125" style="114" customWidth="1"/>
    <col min="10" max="10" width="14" style="114" customWidth="1"/>
    <col min="11" max="11" width="13.81640625" style="114" customWidth="1"/>
    <col min="12" max="15" width="12.453125" style="114" customWidth="1"/>
    <col min="16" max="16" width="3.81640625" style="114" customWidth="1"/>
    <col min="17" max="17" width="4.81640625" style="113" hidden="1" customWidth="1"/>
    <col min="18" max="18" width="6.453125" style="113" hidden="1" customWidth="1"/>
    <col min="19" max="19" width="11" style="113" hidden="1" customWidth="1"/>
    <col min="20" max="24" width="12" style="113" hidden="1" customWidth="1"/>
    <col min="25" max="29" width="11.453125" style="113" hidden="1" customWidth="1"/>
    <col min="30" max="30" width="5.453125" style="113" hidden="1" customWidth="1"/>
    <col min="31" max="31" width="26.81640625" style="113" hidden="1" customWidth="1"/>
    <col min="32" max="36" width="22.81640625" style="114" hidden="1" customWidth="1"/>
    <col min="37" max="37" width="23.453125" style="113" hidden="1" customWidth="1"/>
    <col min="38" max="265" width="11.453125" style="113" hidden="1" customWidth="1"/>
    <col min="266" max="266" width="12.453125" style="113" hidden="1" customWidth="1"/>
    <col min="267" max="267" width="47" style="113" hidden="1" customWidth="1"/>
    <col min="268" max="268" width="35" style="113" hidden="1" customWidth="1"/>
    <col min="269" max="16384" width="14.453125" style="113" hidden="1"/>
  </cols>
  <sheetData>
    <row r="1" spans="2:38" ht="26" x14ac:dyDescent="0.35">
      <c r="B1" s="56" t="s">
        <v>84</v>
      </c>
      <c r="C1" s="56"/>
      <c r="D1" s="56"/>
      <c r="E1" s="56"/>
      <c r="F1" s="56"/>
      <c r="G1" s="56"/>
      <c r="H1" s="56"/>
      <c r="I1" s="56"/>
      <c r="J1" s="56"/>
      <c r="K1" s="56"/>
      <c r="L1" s="56"/>
      <c r="M1" s="56"/>
      <c r="N1" s="56"/>
      <c r="O1" s="56"/>
      <c r="P1" s="56"/>
      <c r="Q1" s="56"/>
    </row>
    <row r="2" spans="2:38" ht="26" x14ac:dyDescent="0.35">
      <c r="B2" s="56" t="s">
        <v>91</v>
      </c>
      <c r="C2" s="56"/>
      <c r="D2" s="56"/>
      <c r="E2" s="56"/>
      <c r="F2" s="56"/>
      <c r="G2" s="56"/>
      <c r="H2" s="56"/>
      <c r="I2" s="56"/>
      <c r="J2" s="56"/>
      <c r="K2" s="56"/>
      <c r="L2" s="56"/>
      <c r="M2" s="56"/>
      <c r="N2" s="56"/>
      <c r="O2" s="56"/>
      <c r="P2" s="56"/>
      <c r="Q2" s="56"/>
    </row>
    <row r="3" spans="2:38" ht="26" x14ac:dyDescent="0.35">
      <c r="B3" s="56" t="s">
        <v>93</v>
      </c>
      <c r="C3" s="56"/>
      <c r="D3" s="56"/>
      <c r="E3" s="56"/>
      <c r="F3" s="56"/>
      <c r="G3" s="56"/>
      <c r="H3" s="56"/>
      <c r="I3" s="56"/>
      <c r="J3" s="56"/>
      <c r="K3" s="56"/>
      <c r="L3" s="56"/>
      <c r="M3" s="56"/>
      <c r="N3" s="56"/>
      <c r="O3" s="56"/>
      <c r="P3" s="56"/>
      <c r="Q3" s="56"/>
    </row>
    <row r="4" spans="2:38" ht="13.5" thickBot="1" x14ac:dyDescent="0.4"/>
    <row r="5" spans="2:38" s="116" customFormat="1" ht="26.5" customHeight="1" thickBot="1" x14ac:dyDescent="0.35">
      <c r="B5" s="117" t="str">
        <f>'[6]Mapa de Calor Riesgo Inherente'!B5</f>
        <v>PROCESO</v>
      </c>
      <c r="C5" s="118" t="str">
        <f>'[6]Mapa de Calor Riesgo Inherente'!C5</f>
        <v>RIESGO</v>
      </c>
      <c r="D5" s="119"/>
      <c r="E5" s="120" t="str">
        <f>'[6]Mapa de Calor Riesgo Inherente'!E5</f>
        <v>CALIFICACIÓN RIESGO INHERENTE</v>
      </c>
      <c r="F5" s="121"/>
      <c r="G5" s="122"/>
      <c r="I5" s="123" t="str">
        <f>'[6]Mapa de Calor Riesgo Inherente'!I5</f>
        <v>MAPA DE CALOR RIESGO INHERENTE</v>
      </c>
      <c r="J5" s="124"/>
      <c r="K5" s="124"/>
      <c r="L5" s="124"/>
      <c r="M5" s="124"/>
      <c r="N5" s="124"/>
      <c r="O5" s="125"/>
      <c r="Q5" s="126"/>
      <c r="R5" s="126"/>
      <c r="S5" s="127"/>
      <c r="T5" s="128"/>
      <c r="U5" s="128"/>
      <c r="V5" s="128"/>
      <c r="W5" s="128"/>
      <c r="X5" s="129"/>
      <c r="AF5" s="130"/>
      <c r="AG5" s="130"/>
      <c r="AH5" s="130"/>
      <c r="AI5" s="130"/>
      <c r="AJ5" s="130"/>
    </row>
    <row r="6" spans="2:38" ht="14.5" customHeight="1" thickBot="1" x14ac:dyDescent="0.4">
      <c r="B6" s="131"/>
      <c r="C6" s="132"/>
      <c r="D6" s="133"/>
      <c r="E6" s="134"/>
      <c r="F6" s="135"/>
      <c r="G6" s="136"/>
      <c r="H6" s="137"/>
      <c r="I6" s="138"/>
      <c r="J6" s="139"/>
      <c r="K6" s="128" t="str">
        <f>'[6]Mapa de Calor Riesgo Inherente'!K6</f>
        <v>Impacto</v>
      </c>
      <c r="L6" s="128"/>
      <c r="M6" s="128"/>
      <c r="N6" s="128"/>
      <c r="O6" s="129"/>
      <c r="P6" s="137"/>
      <c r="Q6" s="140"/>
      <c r="R6" s="140"/>
      <c r="T6" s="141"/>
      <c r="U6" s="141"/>
      <c r="V6" s="141"/>
      <c r="W6" s="141"/>
      <c r="X6" s="142"/>
      <c r="Y6" s="143"/>
      <c r="Z6" s="143"/>
      <c r="AA6" s="143"/>
      <c r="AB6" s="143"/>
      <c r="AC6" s="143"/>
      <c r="AD6" s="143"/>
      <c r="AE6" s="143"/>
    </row>
    <row r="7" spans="2:38" ht="15" customHeight="1" thickBot="1" x14ac:dyDescent="0.35">
      <c r="B7" s="144"/>
      <c r="C7" s="145" t="str">
        <f>'[6]Mapa de Calor Riesgo Inherente'!C7</f>
        <v>No. DEL RIESGO</v>
      </c>
      <c r="D7" s="146" t="str">
        <f>'[6]Mapa de Calor Riesgo Inherente'!D7</f>
        <v>DESCRIPCIÓN DEL RIESGO</v>
      </c>
      <c r="E7" s="146" t="str">
        <f>'[6]Mapa de Calor Riesgo Inherente'!E7</f>
        <v>PROBABILIDAD</v>
      </c>
      <c r="F7" s="146" t="str">
        <f>'[6]Mapa de Calor Riesgo Inherente'!F7</f>
        <v>IMPACTO</v>
      </c>
      <c r="G7" s="147" t="str">
        <f>'[6]Mapa de Calor Riesgo Inherente'!G7</f>
        <v>SEVERIDAD (NIVEL DE RIESGO)</v>
      </c>
      <c r="H7" s="137"/>
      <c r="I7" s="140"/>
      <c r="J7" s="148"/>
      <c r="K7" s="149" t="str">
        <f>'[6]Mapa de Calor Riesgo Inherente'!K7</f>
        <v>Leve</v>
      </c>
      <c r="L7" s="149" t="str">
        <f>'[6]Mapa de Calor Riesgo Inherente'!L7</f>
        <v>Menor</v>
      </c>
      <c r="M7" s="149" t="str">
        <f>'[6]Mapa de Calor Riesgo Inherente'!M7</f>
        <v>Moderado</v>
      </c>
      <c r="N7" s="149" t="str">
        <f>'[6]Mapa de Calor Riesgo Inherente'!N7</f>
        <v>Mayor</v>
      </c>
      <c r="O7" s="150" t="str">
        <f>'[6]Mapa de Calor Riesgo Inherente'!O7</f>
        <v>Catastrófico</v>
      </c>
      <c r="P7" s="137"/>
      <c r="Q7" s="140"/>
      <c r="R7" s="140"/>
      <c r="S7" s="151"/>
      <c r="T7" s="152"/>
      <c r="U7" s="152"/>
      <c r="V7" s="152"/>
      <c r="W7" s="152"/>
      <c r="X7" s="153"/>
      <c r="AA7" s="143"/>
      <c r="AB7" s="143"/>
      <c r="AC7" s="154"/>
      <c r="AD7" s="154"/>
      <c r="AE7" s="154"/>
      <c r="AF7" s="154"/>
      <c r="AG7" s="154"/>
      <c r="AH7" s="154"/>
      <c r="AI7" s="154"/>
      <c r="AJ7" s="154"/>
      <c r="AK7" s="154"/>
      <c r="AL7" s="154"/>
    </row>
    <row r="8" spans="2:38" ht="93" customHeight="1" x14ac:dyDescent="0.3">
      <c r="B8" s="155" t="str">
        <f>'[6]Mapa de Calor Riesgo Inherente'!B8</f>
        <v>CES Comunicación estratégica</v>
      </c>
      <c r="C8" s="156" t="str">
        <f>'[6]Mapa de Calor Riesgo Inherente'!C8</f>
        <v>CES-01</v>
      </c>
      <c r="D8" s="157" t="str">
        <f>'[6]Mapa de Calor Riesgo Inherente'!D8</f>
        <v xml:space="preserve">Posibilidad de afectación reputacional por falta de claridad, precisión y transparencia en la información publicada debido a inexistencia de política de comunicaciones </v>
      </c>
      <c r="E8" s="158" t="str">
        <f>'[6]Mapa de Calor Riesgo Inherente'!E8</f>
        <v>Baja</v>
      </c>
      <c r="F8" s="158" t="str">
        <f>'[6]Mapa de Calor Riesgo Inherente'!F8</f>
        <v>Moderado</v>
      </c>
      <c r="G8" s="159" t="str">
        <f>'[6]Mapa de Calor Riesgo Inherente'!G8</f>
        <v>Moderado</v>
      </c>
      <c r="H8" s="160"/>
      <c r="I8" s="161" t="str">
        <f>'[6]Mapa de Calor Riesgo Inherente'!I8</f>
        <v>Probabilidad</v>
      </c>
      <c r="J8" s="149" t="str">
        <f>'[6]Mapa de Calor Riesgo Inherente'!J8</f>
        <v>Muy Alta</v>
      </c>
      <c r="K8" s="162" t="str">
        <f>'[6]Mapa de Calor Riesgo Inherente'!K8</f>
        <v/>
      </c>
      <c r="L8" s="162" t="str">
        <f>'[6]Mapa de Calor Riesgo Inherente'!L8</f>
        <v/>
      </c>
      <c r="M8" s="162" t="str">
        <f>'[6]Mapa de Calor Riesgo Inherente'!M8</f>
        <v>GDO - 01</v>
      </c>
      <c r="N8" s="162" t="str">
        <f>'[6]Mapa de Calor Riesgo Inherente'!N8</f>
        <v/>
      </c>
      <c r="O8" s="163" t="str">
        <f>'[6]Mapa de Calor Riesgo Inherente'!O8</f>
        <v/>
      </c>
      <c r="P8" s="160"/>
      <c r="Q8" s="164"/>
      <c r="R8" s="165"/>
      <c r="S8" s="152"/>
      <c r="T8" s="162"/>
      <c r="U8" s="162"/>
      <c r="V8" s="162"/>
      <c r="W8" s="162"/>
      <c r="X8" s="163"/>
      <c r="AA8" s="143"/>
      <c r="AB8" s="143"/>
      <c r="AC8" s="154"/>
      <c r="AD8" s="154"/>
      <c r="AE8" s="154"/>
      <c r="AF8" s="166"/>
      <c r="AG8" s="166"/>
      <c r="AH8" s="166"/>
      <c r="AI8" s="166"/>
      <c r="AJ8" s="166"/>
      <c r="AK8" s="154"/>
      <c r="AL8" s="154"/>
    </row>
    <row r="9" spans="2:38" ht="93" customHeight="1" x14ac:dyDescent="0.3">
      <c r="B9" s="167" t="str">
        <f>'[6]Mapa de Calor Riesgo Inherente'!B9</f>
        <v>CES Comunicación estratégica</v>
      </c>
      <c r="C9" s="168" t="str">
        <f>'[6]Mapa de Calor Riesgo Inherente'!C9</f>
        <v>CES-02</v>
      </c>
      <c r="D9" s="169" t="str">
        <f>'[6]Mapa de Calor Riesgo Inherente'!D9</f>
        <v>Posibilidad de afectación reputacional y económica por solicitudes incompletas, imprecisas y en destiempo debido a falta de planeación por parte de las dependencias en la proyección de actividades de comunicaciones para la vigencia</v>
      </c>
      <c r="E9" s="170" t="str">
        <f>'[6]Mapa de Calor Riesgo Inherente'!E9</f>
        <v>Muy Baja</v>
      </c>
      <c r="F9" s="170" t="str">
        <f>'[6]Mapa de Calor Riesgo Inherente'!F9</f>
        <v>Catastrófico</v>
      </c>
      <c r="G9" s="171" t="str">
        <f>'[6]Mapa de Calor Riesgo Inherente'!G9</f>
        <v>Extremo</v>
      </c>
      <c r="H9" s="160"/>
      <c r="I9" s="161"/>
      <c r="J9" s="149" t="str">
        <f>'[6]Mapa de Calor Riesgo Inherente'!J9</f>
        <v>Alta</v>
      </c>
      <c r="K9" s="172" t="str">
        <f>'[6]Mapa de Calor Riesgo Inherente'!K9</f>
        <v/>
      </c>
      <c r="L9" s="172" t="str">
        <f>'[6]Mapa de Calor Riesgo Inherente'!L9</f>
        <v/>
      </c>
      <c r="M9" s="162" t="str">
        <f>'[6]Mapa de Calor Riesgo Inherente'!M9</f>
        <v>GFI - 02</v>
      </c>
      <c r="N9" s="162" t="str">
        <f>'[6]Mapa de Calor Riesgo Inherente'!N9</f>
        <v/>
      </c>
      <c r="O9" s="163" t="str">
        <f>'[6]Mapa de Calor Riesgo Inherente'!O9</f>
        <v>CES-03, CES -04, REC-01, MIS-01</v>
      </c>
      <c r="P9" s="160"/>
      <c r="Q9" s="164"/>
      <c r="R9" s="165"/>
      <c r="S9" s="152"/>
      <c r="T9" s="172"/>
      <c r="U9" s="172"/>
      <c r="V9" s="162"/>
      <c r="W9" s="162"/>
      <c r="X9" s="163"/>
      <c r="AA9" s="143"/>
      <c r="AB9" s="143"/>
      <c r="AC9" s="154"/>
      <c r="AD9" s="173"/>
      <c r="AE9" s="174"/>
      <c r="AF9" s="166"/>
      <c r="AG9" s="166"/>
      <c r="AH9" s="166"/>
      <c r="AI9" s="166"/>
      <c r="AJ9" s="166"/>
      <c r="AK9" s="154"/>
      <c r="AL9" s="154"/>
    </row>
    <row r="10" spans="2:38" ht="93" customHeight="1" x14ac:dyDescent="0.3">
      <c r="B10" s="167" t="str">
        <f>'[6]Mapa de Calor Riesgo Inherente'!B10</f>
        <v>CES Comunicación estratégica</v>
      </c>
      <c r="C10" s="168" t="str">
        <f>'[6]Mapa de Calor Riesgo Inherente'!C10</f>
        <v>CES-03</v>
      </c>
      <c r="D10" s="169" t="str">
        <f>'[6]Mapa de Calor Riesgo Inherente'!D10</f>
        <v xml:space="preserve">Posibilidad de afectación reputacional por desarticulación entre entidad cabeza de sector y la Unidad debido a falta de comunicación efectiva </v>
      </c>
      <c r="E10" s="170" t="str">
        <f>'[6]Mapa de Calor Riesgo Inherente'!E10</f>
        <v>Alta</v>
      </c>
      <c r="F10" s="170" t="str">
        <f>'[6]Mapa de Calor Riesgo Inherente'!F10</f>
        <v>Catastrófico</v>
      </c>
      <c r="G10" s="171" t="str">
        <f>'[6]Mapa de Calor Riesgo Inherente'!G10</f>
        <v>Extremo</v>
      </c>
      <c r="H10" s="160"/>
      <c r="I10" s="161"/>
      <c r="J10" s="149" t="str">
        <f>'[6]Mapa de Calor Riesgo Inherente'!J10</f>
        <v>Media</v>
      </c>
      <c r="K10" s="172" t="str">
        <f>'[6]Mapa de Calor Riesgo Inherente'!K10</f>
        <v/>
      </c>
      <c r="L10" s="172" t="str">
        <f>'[6]Mapa de Calor Riesgo Inherente'!L10</f>
        <v>GCA - 01, GFI - 03</v>
      </c>
      <c r="M10" s="172" t="str">
        <f>'[6]Mapa de Calor Riesgo Inherente'!M10</f>
        <v>GAD - 02, GCA - 02, GJD-02, GJD-03, EMC - 03</v>
      </c>
      <c r="N10" s="162" t="str">
        <f>'[6]Mapa de Calor Riesgo Inherente'!N10</f>
        <v>DES -02, GAD - 05, EMC - 01</v>
      </c>
      <c r="O10" s="163" t="str">
        <f>'[6]Mapa de Calor Riesgo Inherente'!O10</f>
        <v>GIT- 04, MIS-02, GCA - 03, GDO - 02, GTH-05, GTH-06</v>
      </c>
      <c r="P10" s="160"/>
      <c r="Q10" s="164"/>
      <c r="R10" s="165"/>
      <c r="S10" s="152"/>
      <c r="T10" s="172"/>
      <c r="U10" s="172"/>
      <c r="V10" s="172"/>
      <c r="W10" s="162"/>
      <c r="X10" s="163"/>
      <c r="AA10" s="143"/>
      <c r="AB10" s="143"/>
      <c r="AC10" s="154"/>
      <c r="AD10" s="173"/>
      <c r="AE10" s="174"/>
      <c r="AF10" s="166"/>
      <c r="AG10" s="166"/>
      <c r="AH10" s="166"/>
      <c r="AI10" s="166"/>
      <c r="AJ10" s="175"/>
      <c r="AK10" s="154"/>
      <c r="AL10" s="154"/>
    </row>
    <row r="11" spans="2:38" ht="93" customHeight="1" x14ac:dyDescent="0.3">
      <c r="B11" s="167" t="str">
        <f>'[6]Mapa de Calor Riesgo Inherente'!B11</f>
        <v>Comunicación Estratégica</v>
      </c>
      <c r="C11" s="168" t="str">
        <f>'[6]Mapa de Calor Riesgo Inherente'!C11</f>
        <v>CES -04</v>
      </c>
      <c r="D11" s="169" t="str">
        <f>'[6]Mapa de Calor Riesgo Inherente'!D11</f>
        <v>Posibilidad de afectación a grupos de valor por intereses particulares en las comunicaciones del PAE por parte de otros actores con desconocimiento de los lineamientos normativos y técnicos para la operación del programa</v>
      </c>
      <c r="E11" s="170" t="str">
        <f>'[6]Mapa de Calor Riesgo Inherente'!E11</f>
        <v>Alta</v>
      </c>
      <c r="F11" s="170" t="str">
        <f>'[6]Mapa de Calor Riesgo Inherente'!F11</f>
        <v>Catastrófico</v>
      </c>
      <c r="G11" s="171" t="str">
        <f>'[6]Mapa de Calor Riesgo Inherente'!G11</f>
        <v>Extremo</v>
      </c>
      <c r="H11" s="160"/>
      <c r="I11" s="161"/>
      <c r="J11" s="149" t="str">
        <f>'[6]Mapa de Calor Riesgo Inherente'!J11</f>
        <v>Baja</v>
      </c>
      <c r="K11" s="176" t="str">
        <f>'[6]Mapa de Calor Riesgo Inherente'!K11</f>
        <v/>
      </c>
      <c r="L11" s="172" t="str">
        <f>'[6]Mapa de Calor Riesgo Inherente'!L11</f>
        <v>GTH-02, GTH-04</v>
      </c>
      <c r="M11" s="172" t="str">
        <f>'[6]Mapa de Calor Riesgo Inherente'!M11</f>
        <v>CES-01, DES -01, GDO - 03, GFI - 04, GTH-03, MTS-02</v>
      </c>
      <c r="N11" s="162" t="str">
        <f>'[6]Mapa de Calor Riesgo Inherente'!N11</f>
        <v>GAD - 01, GAD - 03, MTS-01</v>
      </c>
      <c r="O11" s="163" t="str">
        <f>'[6]Mapa de Calor Riesgo Inherente'!O11</f>
        <v>REC-02, REC-03, GIT- 01, GJD-01</v>
      </c>
      <c r="P11" s="160"/>
      <c r="Q11" s="164"/>
      <c r="R11" s="165"/>
      <c r="S11" s="152"/>
      <c r="T11" s="176"/>
      <c r="U11" s="172"/>
      <c r="V11" s="172"/>
      <c r="W11" s="162"/>
      <c r="X11" s="163"/>
      <c r="AA11" s="143"/>
      <c r="AB11" s="143"/>
      <c r="AC11" s="154"/>
      <c r="AD11" s="173"/>
      <c r="AE11" s="174"/>
      <c r="AF11" s="166"/>
      <c r="AG11" s="166"/>
      <c r="AH11" s="166"/>
      <c r="AI11" s="175"/>
      <c r="AJ11" s="166"/>
      <c r="AK11" s="154"/>
      <c r="AL11" s="154"/>
    </row>
    <row r="12" spans="2:38" ht="93" customHeight="1" thickBot="1" x14ac:dyDescent="0.35">
      <c r="B12" s="167" t="str">
        <f>'[6]Mapa de Calor Riesgo Inherente'!B12</f>
        <v xml:space="preserve"> Direccionamiento Estratégico</v>
      </c>
      <c r="C12" s="168" t="str">
        <f>'[6]Mapa de Calor Riesgo Inherente'!C12</f>
        <v>DES -01</v>
      </c>
      <c r="D12" s="169" t="str">
        <f>'[6]Mapa de Calor Riesgo Inherente'!D12</f>
        <v>Posibilidad de afectación reputacional por el incumplimiento de los objetivos y metas institucionales debido a la implementación de lineamientos estratégicos internos desarticulados con la operación</v>
      </c>
      <c r="E12" s="170" t="str">
        <f>'[6]Mapa de Calor Riesgo Inherente'!E12</f>
        <v>Baja</v>
      </c>
      <c r="F12" s="170" t="str">
        <f>'[6]Mapa de Calor Riesgo Inherente'!F12</f>
        <v>Moderado</v>
      </c>
      <c r="G12" s="171" t="str">
        <f>'[6]Mapa de Calor Riesgo Inherente'!G12</f>
        <v>Moderado</v>
      </c>
      <c r="H12" s="160"/>
      <c r="I12" s="177"/>
      <c r="J12" s="178" t="str">
        <f>'[6]Mapa de Calor Riesgo Inherente'!J12</f>
        <v>Muy Baja</v>
      </c>
      <c r="K12" s="179" t="str">
        <f>'[6]Mapa de Calor Riesgo Inherente'!K12</f>
        <v/>
      </c>
      <c r="L12" s="179" t="str">
        <f>'[6]Mapa de Calor Riesgo Inherente'!L12</f>
        <v/>
      </c>
      <c r="M12" s="180" t="str">
        <f>'[6]Mapa de Calor Riesgo Inherente'!M12</f>
        <v>DES -03, GFI - 01, GFI - 05</v>
      </c>
      <c r="N12" s="181" t="str">
        <f>'[6]Mapa de Calor Riesgo Inherente'!N12</f>
        <v>GAD - 04, GTH-01</v>
      </c>
      <c r="O12" s="182" t="str">
        <f>'[6]Mapa de Calor Riesgo Inherente'!O12</f>
        <v>CES-02, GIT- 02, GIT- 03, MIS-03</v>
      </c>
      <c r="P12" s="160"/>
      <c r="Q12" s="183"/>
      <c r="R12" s="184"/>
      <c r="S12" s="185"/>
      <c r="T12" s="179"/>
      <c r="U12" s="179"/>
      <c r="V12" s="180"/>
      <c r="W12" s="181"/>
      <c r="X12" s="182"/>
      <c r="AA12" s="143"/>
      <c r="AB12" s="143"/>
      <c r="AC12" s="154"/>
      <c r="AD12" s="173"/>
      <c r="AE12" s="174"/>
      <c r="AF12" s="166"/>
      <c r="AG12" s="166"/>
      <c r="AH12" s="166"/>
      <c r="AI12" s="186"/>
      <c r="AJ12" s="166"/>
      <c r="AK12" s="154"/>
      <c r="AL12" s="154"/>
    </row>
    <row r="13" spans="2:38" ht="93" customHeight="1" x14ac:dyDescent="0.3">
      <c r="B13" s="167" t="str">
        <f>'[6]Mapa de Calor Riesgo Inherente'!B13</f>
        <v xml:space="preserve"> Direccionamiento Estratégico</v>
      </c>
      <c r="C13" s="168" t="str">
        <f>'[6]Mapa de Calor Riesgo Inherente'!C13</f>
        <v>DES -02</v>
      </c>
      <c r="D13" s="169" t="str">
        <f>'[6]Mapa de Calor Riesgo Inherente'!D13</f>
        <v>Posibilidad de afectación reputacional por bajo indice de desempeño institucional debido a la inadecuada e insuficiente implementación de los lineamientos definidos en el MIPG y los sistemas de gestión complementarios</v>
      </c>
      <c r="E13" s="170" t="str">
        <f>'[6]Mapa de Calor Riesgo Inherente'!E13</f>
        <v>Media</v>
      </c>
      <c r="F13" s="170" t="str">
        <f>'[6]Mapa de Calor Riesgo Inherente'!F13</f>
        <v>Mayor</v>
      </c>
      <c r="G13" s="171" t="str">
        <f>'[6]Mapa de Calor Riesgo Inherente'!G13</f>
        <v>Alto</v>
      </c>
      <c r="H13" s="160"/>
      <c r="I13" s="160"/>
      <c r="J13" s="160"/>
      <c r="K13" s="160"/>
      <c r="L13" s="160"/>
      <c r="M13" s="160"/>
      <c r="N13" s="160"/>
      <c r="O13" s="160"/>
      <c r="P13" s="160"/>
      <c r="AA13" s="143"/>
      <c r="AB13" s="143"/>
      <c r="AC13" s="154"/>
      <c r="AD13" s="173"/>
      <c r="AE13" s="174"/>
      <c r="AF13" s="166"/>
      <c r="AG13" s="166"/>
      <c r="AH13" s="166"/>
      <c r="AI13" s="166"/>
      <c r="AJ13" s="166"/>
      <c r="AK13" s="154"/>
      <c r="AL13" s="154"/>
    </row>
    <row r="14" spans="2:38" ht="93" customHeight="1" x14ac:dyDescent="0.3">
      <c r="B14" s="167" t="str">
        <f>'[6]Mapa de Calor Riesgo Inherente'!B14</f>
        <v xml:space="preserve"> Direccionamiento Estratégico</v>
      </c>
      <c r="C14" s="168" t="str">
        <f>'[6]Mapa de Calor Riesgo Inherente'!C14</f>
        <v>DES -03</v>
      </c>
      <c r="D14" s="169" t="str">
        <f>'[6]Mapa de Calor Riesgo Inherente'!D14</f>
        <v>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v>
      </c>
      <c r="E14" s="170" t="str">
        <f>'[6]Mapa de Calor Riesgo Inherente'!E14</f>
        <v>Muy Baja</v>
      </c>
      <c r="F14" s="170" t="str">
        <f>'[6]Mapa de Calor Riesgo Inherente'!F14</f>
        <v>Moderado</v>
      </c>
      <c r="G14" s="171" t="str">
        <f>'[6]Mapa de Calor Riesgo Inherente'!G14</f>
        <v>Moderado</v>
      </c>
      <c r="H14" s="160"/>
      <c r="I14" s="160"/>
      <c r="J14" s="160"/>
      <c r="K14" s="160"/>
      <c r="L14" s="160"/>
      <c r="M14" s="160"/>
      <c r="N14" s="160"/>
      <c r="O14" s="160"/>
      <c r="P14" s="160"/>
      <c r="T14" s="187"/>
      <c r="V14" s="143"/>
      <c r="W14" s="143"/>
      <c r="X14" s="143"/>
      <c r="Y14" s="143"/>
      <c r="Z14" s="143"/>
      <c r="AA14" s="143"/>
      <c r="AB14" s="143"/>
      <c r="AC14" s="154"/>
      <c r="AD14" s="173"/>
      <c r="AE14" s="154"/>
      <c r="AF14" s="174"/>
      <c r="AG14" s="174"/>
      <c r="AH14" s="174"/>
      <c r="AI14" s="174"/>
      <c r="AJ14" s="174"/>
      <c r="AK14" s="154"/>
      <c r="AL14" s="154"/>
    </row>
    <row r="15" spans="2:38" ht="93" customHeight="1" x14ac:dyDescent="0.3">
      <c r="B15" s="167" t="str">
        <f>'[6]Mapa de Calor Riesgo Inherente'!B15</f>
        <v>Relación Estado - Ciudadano </v>
      </c>
      <c r="C15" s="168" t="str">
        <f>'[6]Mapa de Calor Riesgo Inherente'!C15</f>
        <v>REC-01</v>
      </c>
      <c r="D15" s="169" t="str">
        <f>'[6]Mapa de Calor Riesgo Inherente'!D15</f>
        <v>Posibilidad de afectación reputacional por sanciones de entes de control debido a incumplimiento de los términos de ley para la gestión de solicitudes</v>
      </c>
      <c r="E15" s="170" t="str">
        <f>'[6]Mapa de Calor Riesgo Inherente'!E15</f>
        <v>Alta</v>
      </c>
      <c r="F15" s="170" t="str">
        <f>'[6]Mapa de Calor Riesgo Inherente'!F15</f>
        <v>Catastrófico</v>
      </c>
      <c r="G15" s="171" t="str">
        <f>'[6]Mapa de Calor Riesgo Inherente'!G15</f>
        <v>Extremo</v>
      </c>
      <c r="H15" s="160"/>
      <c r="I15" s="160"/>
      <c r="J15" s="160"/>
      <c r="K15" s="160"/>
      <c r="L15" s="160"/>
      <c r="M15" s="160"/>
      <c r="N15" s="160"/>
      <c r="O15" s="160"/>
      <c r="P15" s="160"/>
      <c r="T15" s="188"/>
      <c r="V15" s="143"/>
      <c r="W15" s="143"/>
      <c r="X15" s="143"/>
      <c r="Y15" s="143"/>
      <c r="Z15" s="143"/>
      <c r="AA15" s="143"/>
      <c r="AB15" s="143"/>
      <c r="AC15" s="154"/>
      <c r="AD15" s="154"/>
      <c r="AE15" s="154"/>
      <c r="AF15" s="166"/>
      <c r="AG15" s="166"/>
      <c r="AH15" s="166"/>
      <c r="AI15" s="166"/>
      <c r="AJ15" s="166"/>
      <c r="AK15" s="154"/>
      <c r="AL15" s="154"/>
    </row>
    <row r="16" spans="2:38" ht="93" customHeight="1" x14ac:dyDescent="0.3">
      <c r="B16" s="167" t="str">
        <f>'[6]Mapa de Calor Riesgo Inherente'!B16</f>
        <v>Relación Estado - Ciudadano </v>
      </c>
      <c r="C16" s="168" t="str">
        <f>'[6]Mapa de Calor Riesgo Inherente'!C16</f>
        <v>REC-02</v>
      </c>
      <c r="D16" s="169" t="str">
        <f>'[6]Mapa de Calor Riesgo Inherente'!D16</f>
        <v>Posibilidad de afectación reputacional por la desarticulación interna en la gestión de grupos de valor e interés debido a ausencia y/o desactualización de lineamientos internos</v>
      </c>
      <c r="E16" s="170" t="str">
        <f>'[6]Mapa de Calor Riesgo Inherente'!E16</f>
        <v>Baja</v>
      </c>
      <c r="F16" s="170" t="str">
        <f>'[6]Mapa de Calor Riesgo Inherente'!F16</f>
        <v>Catastrófico</v>
      </c>
      <c r="G16" s="171" t="str">
        <f>'[6]Mapa de Calor Riesgo Inherente'!G16</f>
        <v>Extremo</v>
      </c>
      <c r="H16" s="160"/>
      <c r="I16" s="160"/>
      <c r="J16" s="160"/>
      <c r="K16" s="160"/>
      <c r="L16" s="160"/>
      <c r="M16" s="160"/>
      <c r="N16" s="160"/>
      <c r="O16" s="160"/>
      <c r="P16" s="160"/>
      <c r="T16" s="162"/>
      <c r="U16" s="143"/>
      <c r="V16" s="143"/>
      <c r="W16" s="143"/>
      <c r="X16" s="143"/>
      <c r="Y16" s="143"/>
      <c r="Z16" s="143"/>
      <c r="AA16" s="143"/>
      <c r="AB16" s="143"/>
      <c r="AC16" s="154"/>
      <c r="AD16" s="154"/>
      <c r="AE16" s="154"/>
      <c r="AF16" s="166"/>
      <c r="AG16" s="166"/>
      <c r="AH16" s="166"/>
      <c r="AI16" s="166"/>
      <c r="AJ16" s="166"/>
      <c r="AK16" s="154"/>
      <c r="AL16" s="154"/>
    </row>
    <row r="17" spans="2:38" ht="93" customHeight="1" x14ac:dyDescent="0.3">
      <c r="B17" s="167" t="str">
        <f>'[6]Mapa de Calor Riesgo Inherente'!B17</f>
        <v>Relación Estado - Ciudadano </v>
      </c>
      <c r="C17" s="168" t="str">
        <f>'[6]Mapa de Calor Riesgo Inherente'!C17</f>
        <v>REC-03</v>
      </c>
      <c r="D17" s="169" t="str">
        <f>'[6]Mapa de Calor Riesgo Inherente'!D17</f>
        <v xml:space="preserve">Posibilidad de recibir o solicitar cualquier dádiva o beneficio a nombre propio o de terceros con el fin de priorizar la respuestas a solicitudes </v>
      </c>
      <c r="E17" s="170" t="str">
        <f>'[6]Mapa de Calor Riesgo Inherente'!E17</f>
        <v>Baja</v>
      </c>
      <c r="F17" s="170" t="str">
        <f>'[6]Mapa de Calor Riesgo Inherente'!F17</f>
        <v>Catastrófico</v>
      </c>
      <c r="G17" s="171" t="str">
        <f>'[6]Mapa de Calor Riesgo Inherente'!G17</f>
        <v>Extremo</v>
      </c>
      <c r="H17" s="160"/>
      <c r="I17" s="160"/>
      <c r="J17" s="160"/>
      <c r="K17" s="160"/>
      <c r="L17" s="160"/>
      <c r="M17" s="160"/>
      <c r="N17" s="160"/>
      <c r="O17" s="160"/>
      <c r="P17" s="160"/>
      <c r="S17" s="189"/>
      <c r="T17" s="172"/>
      <c r="U17" s="189"/>
      <c r="V17" s="189"/>
      <c r="W17" s="189"/>
      <c r="X17" s="189"/>
      <c r="Y17" s="189"/>
      <c r="Z17" s="189"/>
      <c r="AA17" s="189"/>
      <c r="AB17" s="189"/>
      <c r="AC17" s="154"/>
      <c r="AD17" s="154"/>
      <c r="AE17" s="190"/>
      <c r="AF17" s="190"/>
      <c r="AG17" s="190"/>
      <c r="AH17" s="190"/>
      <c r="AI17" s="190"/>
      <c r="AJ17" s="190"/>
      <c r="AK17" s="154"/>
      <c r="AL17" s="154"/>
    </row>
    <row r="18" spans="2:38" ht="93" customHeight="1" x14ac:dyDescent="0.3">
      <c r="B18" s="167" t="str">
        <f>'[6]Mapa de Calor Riesgo Inherente'!B18</f>
        <v>Gestión de Información y Tecnología</v>
      </c>
      <c r="C18" s="168" t="str">
        <f>'[6]Mapa de Calor Riesgo Inherente'!C18</f>
        <v>GIT- 01</v>
      </c>
      <c r="D18" s="169" t="str">
        <f>'[6]Mapa de Calor Riesgo Inherente'!D18</f>
        <v>Posibilidad de desvío de recursos físicos o económicos por identificación errónea de las necesidades que dan cumplimiento al objetivo del PROMISE para el favorecimiento propio o de un tercero</v>
      </c>
      <c r="E18" s="170" t="str">
        <f>'[6]Mapa de Calor Riesgo Inherente'!E18</f>
        <v>Baja</v>
      </c>
      <c r="F18" s="170" t="str">
        <f>'[6]Mapa de Calor Riesgo Inherente'!F18</f>
        <v>Catastrófico</v>
      </c>
      <c r="G18" s="171" t="str">
        <f>'[6]Mapa de Calor Riesgo Inherente'!G18</f>
        <v>Extremo</v>
      </c>
      <c r="H18" s="160"/>
      <c r="I18" s="160"/>
      <c r="J18" s="160"/>
      <c r="K18" s="160"/>
      <c r="L18" s="160"/>
      <c r="M18" s="160"/>
      <c r="N18" s="160"/>
      <c r="O18" s="160"/>
      <c r="P18" s="160"/>
      <c r="S18" s="189"/>
      <c r="T18" s="176"/>
      <c r="AA18" s="189"/>
      <c r="AB18" s="189"/>
      <c r="AC18" s="154"/>
      <c r="AD18" s="154"/>
      <c r="AE18" s="154"/>
      <c r="AF18" s="166"/>
      <c r="AG18" s="166"/>
      <c r="AH18" s="166"/>
      <c r="AI18" s="166"/>
      <c r="AJ18" s="166"/>
      <c r="AK18" s="154"/>
      <c r="AL18" s="154"/>
    </row>
    <row r="19" spans="2:38" ht="93" customHeight="1" x14ac:dyDescent="0.3">
      <c r="B19" s="167" t="str">
        <f>'[6]Mapa de Calor Riesgo Inherente'!B19</f>
        <v>Gestión de Información y Tecnología</v>
      </c>
      <c r="C19" s="168" t="str">
        <f>'[6]Mapa de Calor Riesgo Inherente'!C19</f>
        <v>GIT- 02</v>
      </c>
      <c r="D19" s="169" t="str">
        <f>'[6]Mapa de Calor Riesgo Inherente'!D19</f>
        <v>Posibilidad de afectación económica y reputacional  por debilidades en la formulación del PETI  debido a desconocimiento de las necesidades de la información de la entidad y grupos de valor</v>
      </c>
      <c r="E19" s="170" t="str">
        <f>'[6]Mapa de Calor Riesgo Inherente'!E19</f>
        <v>Muy Baja</v>
      </c>
      <c r="F19" s="170" t="str">
        <f>'[6]Mapa de Calor Riesgo Inherente'!F19</f>
        <v>Catastrófico</v>
      </c>
      <c r="G19" s="171" t="str">
        <f>'[6]Mapa de Calor Riesgo Inherente'!G19</f>
        <v>Extremo</v>
      </c>
      <c r="H19" s="160"/>
      <c r="I19" s="160"/>
      <c r="J19" s="160"/>
      <c r="K19" s="160"/>
      <c r="L19" s="160"/>
      <c r="M19" s="160"/>
      <c r="N19" s="160"/>
      <c r="O19" s="160"/>
      <c r="P19" s="160"/>
      <c r="Q19" s="191"/>
      <c r="R19" s="191"/>
      <c r="S19" s="189"/>
      <c r="AA19" s="189"/>
      <c r="AB19" s="189"/>
      <c r="AC19" s="154"/>
      <c r="AD19" s="154"/>
      <c r="AE19" s="154"/>
      <c r="AF19" s="166"/>
      <c r="AG19" s="166"/>
      <c r="AH19" s="166"/>
      <c r="AI19" s="166"/>
      <c r="AJ19" s="166"/>
      <c r="AK19" s="154"/>
      <c r="AL19" s="154"/>
    </row>
    <row r="20" spans="2:38" ht="93" customHeight="1" x14ac:dyDescent="0.3">
      <c r="B20" s="167" t="str">
        <f>'[6]Mapa de Calor Riesgo Inherente'!B20</f>
        <v>Gestión de Información y Tecnología</v>
      </c>
      <c r="C20" s="168" t="str">
        <f>'[6]Mapa de Calor Riesgo Inherente'!C20</f>
        <v>GIT- 03</v>
      </c>
      <c r="D20" s="169" t="str">
        <f>'[6]Mapa de Calor Riesgo Inherente'!D20</f>
        <v>Posibilidad de afectación económica y reputacional  por falta de declaratoria de los derechos de propiedad intelectual  falta de lineamientos internos para efectuar registros de los desarrollos propios</v>
      </c>
      <c r="E20" s="170" t="str">
        <f>'[6]Mapa de Calor Riesgo Inherente'!E20</f>
        <v>Muy Baja</v>
      </c>
      <c r="F20" s="170" t="str">
        <f>'[6]Mapa de Calor Riesgo Inherente'!F20</f>
        <v>Catastrófico</v>
      </c>
      <c r="G20" s="171" t="str">
        <f>'[6]Mapa de Calor Riesgo Inherente'!G20</f>
        <v>Extremo</v>
      </c>
      <c r="H20" s="160"/>
      <c r="I20" s="160"/>
      <c r="J20" s="160"/>
      <c r="K20" s="160"/>
      <c r="L20" s="160"/>
      <c r="M20" s="160"/>
      <c r="N20" s="160"/>
      <c r="O20" s="160"/>
      <c r="P20" s="160"/>
      <c r="Q20" s="191"/>
      <c r="R20" s="191"/>
      <c r="S20" s="192"/>
      <c r="AA20" s="189"/>
      <c r="AB20" s="189"/>
      <c r="AC20" s="154"/>
      <c r="AD20" s="186"/>
      <c r="AE20" s="186"/>
      <c r="AF20" s="186"/>
      <c r="AG20" s="186"/>
      <c r="AH20" s="186"/>
      <c r="AI20" s="186"/>
      <c r="AJ20" s="166"/>
      <c r="AK20" s="154"/>
      <c r="AL20" s="154"/>
    </row>
    <row r="21" spans="2:38" ht="93" customHeight="1" x14ac:dyDescent="0.3">
      <c r="B21" s="167" t="str">
        <f>'[6]Mapa de Calor Riesgo Inherente'!B21</f>
        <v>Gestión de Información y Tecnología</v>
      </c>
      <c r="C21" s="168" t="str">
        <f>'[6]Mapa de Calor Riesgo Inherente'!C21</f>
        <v>GIT- 04</v>
      </c>
      <c r="D21" s="169" t="str">
        <f>'[6]Mapa de Calor Riesgo Inherente'!D21</f>
        <v xml:space="preserve">Posibilidad  de perdida reputacional y económica por falta de calidad del dato  debido a descentralización de la información   </v>
      </c>
      <c r="E21" s="170" t="str">
        <f>'[6]Mapa de Calor Riesgo Inherente'!E21</f>
        <v>Media</v>
      </c>
      <c r="F21" s="170" t="str">
        <f>'[6]Mapa de Calor Riesgo Inherente'!F21</f>
        <v>Catastrófico</v>
      </c>
      <c r="G21" s="171" t="str">
        <f>'[6]Mapa de Calor Riesgo Inherente'!G21</f>
        <v>Extremo</v>
      </c>
      <c r="H21" s="160"/>
      <c r="I21" s="160"/>
      <c r="J21" s="160"/>
      <c r="K21" s="160"/>
      <c r="L21" s="160"/>
      <c r="M21" s="160"/>
      <c r="N21" s="160"/>
      <c r="O21" s="160"/>
      <c r="P21" s="160"/>
      <c r="Q21" s="191"/>
      <c r="R21" s="191"/>
      <c r="AC21" s="154"/>
      <c r="AD21" s="193"/>
      <c r="AE21" s="193"/>
      <c r="AF21" s="193"/>
      <c r="AG21" s="193"/>
      <c r="AH21" s="193"/>
      <c r="AI21" s="193"/>
      <c r="AJ21" s="166"/>
      <c r="AK21" s="154"/>
      <c r="AL21" s="154"/>
    </row>
    <row r="22" spans="2:38" ht="93" customHeight="1" x14ac:dyDescent="0.3">
      <c r="B22" s="167" t="str">
        <f>'[6]Mapa de Calor Riesgo Inherente'!B22</f>
        <v>Misionales</v>
      </c>
      <c r="C22" s="168" t="str">
        <f>'[6]Mapa de Calor Riesgo Inherente'!C22</f>
        <v>MIS-01</v>
      </c>
      <c r="D22" s="169" t="str">
        <f>'[6]Mapa de Calor Riesgo Inherente'!D22</f>
        <v>Posibilidad de afectación reputacional  por imprecisiones técnicas y normativas de las ETC en la implementación de lineamientos técnicos y administrativos debido a debilidades en la definición, seguimiento y evaluación del plan de trabajo para el acompañamiento en la implementación de lineamientos que operativizan el programa de alimentación escolar</v>
      </c>
      <c r="E22" s="170" t="str">
        <f>'[6]Mapa de Calor Riesgo Inherente'!E22</f>
        <v>Alta</v>
      </c>
      <c r="F22" s="170" t="str">
        <f>'[6]Mapa de Calor Riesgo Inherente'!F22</f>
        <v>Catastrófico</v>
      </c>
      <c r="G22" s="171" t="str">
        <f>'[6]Mapa de Calor Riesgo Inherente'!G22</f>
        <v>Extremo</v>
      </c>
      <c r="H22" s="160"/>
      <c r="I22" s="160"/>
      <c r="J22" s="160"/>
      <c r="K22" s="160"/>
      <c r="L22" s="160"/>
      <c r="M22" s="160"/>
      <c r="N22" s="160"/>
      <c r="O22" s="160"/>
      <c r="P22" s="160"/>
      <c r="Q22" s="191"/>
      <c r="R22" s="191"/>
      <c r="AC22" s="154"/>
      <c r="AD22" s="186"/>
      <c r="AE22" s="186"/>
      <c r="AF22" s="186"/>
      <c r="AG22" s="186"/>
      <c r="AH22" s="186"/>
      <c r="AI22" s="186"/>
      <c r="AJ22" s="166"/>
      <c r="AK22" s="154"/>
      <c r="AL22" s="154"/>
    </row>
    <row r="23" spans="2:38" ht="93" customHeight="1" x14ac:dyDescent="0.3">
      <c r="B23" s="167" t="str">
        <f>'[6]Mapa de Calor Riesgo Inherente'!B23</f>
        <v>Misionales</v>
      </c>
      <c r="C23" s="168" t="str">
        <f>'[6]Mapa de Calor Riesgo Inherente'!C23</f>
        <v>MIS-02</v>
      </c>
      <c r="D23" s="169" t="str">
        <f>'[6]Mapa de Calor Riesgo Inherente'!D23</f>
        <v>Posibilidad de afectación reputacional  y económica por inconsistencias en los criterios de asignación de recursos destinados a cofinanciar la operación del Programa de Alimentación Escolar debido a inexactitud de la información generada por las fuentes oficiales</v>
      </c>
      <c r="E23" s="170" t="str">
        <f>'[6]Mapa de Calor Riesgo Inherente'!E23</f>
        <v>Media</v>
      </c>
      <c r="F23" s="170" t="str">
        <f>'[6]Mapa de Calor Riesgo Inherente'!F23</f>
        <v>Catastrófico</v>
      </c>
      <c r="G23" s="171" t="str">
        <f>'[6]Mapa de Calor Riesgo Inherente'!G23</f>
        <v>Extremo</v>
      </c>
      <c r="H23" s="160"/>
      <c r="I23" s="160"/>
      <c r="J23" s="160"/>
      <c r="K23" s="160"/>
      <c r="L23" s="160"/>
      <c r="M23" s="160"/>
      <c r="N23" s="160"/>
      <c r="O23" s="160"/>
      <c r="P23" s="160"/>
      <c r="AC23" s="154"/>
      <c r="AD23" s="186"/>
      <c r="AE23" s="186"/>
      <c r="AF23" s="186"/>
      <c r="AG23" s="186"/>
      <c r="AH23" s="186"/>
      <c r="AI23" s="186"/>
      <c r="AJ23" s="166"/>
      <c r="AK23" s="154"/>
      <c r="AL23" s="154"/>
    </row>
    <row r="24" spans="2:38" ht="93" customHeight="1" x14ac:dyDescent="0.35">
      <c r="B24" s="167" t="str">
        <f>'[6]Mapa de Calor Riesgo Inherente'!B24</f>
        <v>Misionales</v>
      </c>
      <c r="C24" s="168" t="str">
        <f>'[6]Mapa de Calor Riesgo Inherente'!C24</f>
        <v>MIS-03</v>
      </c>
      <c r="D24" s="169" t="str">
        <f>'[6]Mapa de Calor Riesgo Inherente'!D24</f>
        <v>Posibilidad de afectación reputacional por debilidades en la medición de resultados de las ETC y de las ETC no certificadas debido a la falta de definición y/o aplicación de la metodología para evaluar la implementación del Programa de Alimentación Escolar</v>
      </c>
      <c r="E24" s="170" t="str">
        <f>'[6]Mapa de Calor Riesgo Inherente'!E24</f>
        <v>Muy Baja</v>
      </c>
      <c r="F24" s="170" t="str">
        <f>'[6]Mapa de Calor Riesgo Inherente'!F24</f>
        <v>Catastrófico</v>
      </c>
      <c r="G24" s="171" t="str">
        <f>'[6]Mapa de Calor Riesgo Inherente'!G24</f>
        <v>Extremo</v>
      </c>
      <c r="H24" s="160"/>
      <c r="I24" s="160"/>
      <c r="J24" s="160"/>
      <c r="K24" s="160"/>
      <c r="L24" s="160"/>
      <c r="M24" s="160"/>
      <c r="N24" s="160"/>
      <c r="O24" s="160"/>
      <c r="P24" s="160"/>
    </row>
    <row r="25" spans="2:38" ht="93" customHeight="1" x14ac:dyDescent="0.35">
      <c r="B25" s="167" t="str">
        <f>'[6]Mapa de Calor Riesgo Inherente'!B25</f>
        <v>Gestión Administrativa</v>
      </c>
      <c r="C25" s="168" t="str">
        <f>'[6]Mapa de Calor Riesgo Inherente'!C25</f>
        <v>GAD - 01</v>
      </c>
      <c r="D25" s="169" t="str">
        <f>'[6]Mapa de Calor Riesgo Inherente'!D25</f>
        <v xml:space="preserve">Posibilidad de afectación económica por hallazgos y/o sanciones de entes de control debido al incumplimiento normativo en el desarrollo de actividades administrativas </v>
      </c>
      <c r="E25" s="170" t="str">
        <f>'[6]Mapa de Calor Riesgo Inherente'!E25</f>
        <v>Baja</v>
      </c>
      <c r="F25" s="170" t="str">
        <f>'[6]Mapa de Calor Riesgo Inherente'!F25</f>
        <v>Mayor</v>
      </c>
      <c r="G25" s="171" t="str">
        <f>'[6]Mapa de Calor Riesgo Inherente'!G25</f>
        <v>Alto</v>
      </c>
      <c r="H25" s="160"/>
      <c r="I25" s="160"/>
      <c r="J25" s="160"/>
      <c r="K25" s="160"/>
      <c r="L25" s="160"/>
      <c r="M25" s="160"/>
      <c r="N25" s="160"/>
      <c r="O25" s="160"/>
      <c r="P25" s="160"/>
    </row>
    <row r="26" spans="2:38" ht="93" customHeight="1" x14ac:dyDescent="0.35">
      <c r="B26" s="167" t="str">
        <f>'[6]Mapa de Calor Riesgo Inherente'!B26</f>
        <v>Gestión Administrativa</v>
      </c>
      <c r="C26" s="168" t="str">
        <f>'[6]Mapa de Calor Riesgo Inherente'!C26</f>
        <v>GAD - 02</v>
      </c>
      <c r="D26" s="169" t="str">
        <f>'[6]Mapa de Calor Riesgo Inherente'!D26</f>
        <v>Posibilidad de afectación económica y reputacional por cultura organizacional basada en extemporaneidad y retrasos debido a la falta de planeación por parte de las áreas que requieren trámites relacionados con comisiones y/o desplazamientos</v>
      </c>
      <c r="E26" s="170" t="str">
        <f>'[6]Mapa de Calor Riesgo Inherente'!E26</f>
        <v>Media</v>
      </c>
      <c r="F26" s="170" t="str">
        <f>'[6]Mapa de Calor Riesgo Inherente'!F26</f>
        <v>Moderado</v>
      </c>
      <c r="G26" s="171" t="str">
        <f>'[6]Mapa de Calor Riesgo Inherente'!G26</f>
        <v>Moderado</v>
      </c>
      <c r="H26" s="160"/>
      <c r="I26" s="160"/>
      <c r="J26" s="160"/>
      <c r="K26" s="160"/>
      <c r="L26" s="160"/>
      <c r="M26" s="160"/>
      <c r="N26" s="160"/>
      <c r="O26" s="160"/>
      <c r="P26" s="160"/>
    </row>
    <row r="27" spans="2:38" ht="93" customHeight="1" x14ac:dyDescent="0.35">
      <c r="B27" s="167" t="str">
        <f>'[6]Mapa de Calor Riesgo Inherente'!B27</f>
        <v>Gestión Administrativa</v>
      </c>
      <c r="C27" s="168" t="str">
        <f>'[6]Mapa de Calor Riesgo Inherente'!C27</f>
        <v>GAD - 03</v>
      </c>
      <c r="D27" s="169" t="str">
        <f>'[6]Mapa de Calor Riesgo Inherente'!D27</f>
        <v>Posibilidad de pérdida de activos de la Unidad por elaboración de registro manual del inventario debido a falta de un sistema de información para la gestión de bienes</v>
      </c>
      <c r="E27" s="170" t="str">
        <f>'[6]Mapa de Calor Riesgo Inherente'!E27</f>
        <v>Baja</v>
      </c>
      <c r="F27" s="170" t="str">
        <f>'[6]Mapa de Calor Riesgo Inherente'!F27</f>
        <v>Mayor</v>
      </c>
      <c r="G27" s="171" t="str">
        <f>'[6]Mapa de Calor Riesgo Inherente'!G27</f>
        <v>Alto</v>
      </c>
      <c r="H27" s="160"/>
      <c r="I27" s="160"/>
      <c r="J27" s="160"/>
      <c r="K27" s="160"/>
      <c r="L27" s="160"/>
      <c r="M27" s="160"/>
      <c r="N27" s="160"/>
      <c r="O27" s="160"/>
      <c r="P27" s="160"/>
    </row>
    <row r="28" spans="2:38" ht="93" customHeight="1" x14ac:dyDescent="0.3">
      <c r="B28" s="167" t="str">
        <f>'[6]Mapa de Calor Riesgo Inherente'!B28</f>
        <v>Gestión Administrativa</v>
      </c>
      <c r="C28" s="168" t="str">
        <f>'[6]Mapa de Calor Riesgo Inherente'!C28</f>
        <v>GAD - 04</v>
      </c>
      <c r="D28" s="169" t="str">
        <f>'[6]Mapa de Calor Riesgo Inherente'!D28</f>
        <v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v>
      </c>
      <c r="E28" s="170" t="str">
        <f>'[6]Mapa de Calor Riesgo Inherente'!E28</f>
        <v>Muy Baja</v>
      </c>
      <c r="F28" s="170" t="str">
        <f>'[6]Mapa de Calor Riesgo Inherente'!F28</f>
        <v>Mayor</v>
      </c>
      <c r="G28" s="171" t="str">
        <f>'[6]Mapa de Calor Riesgo Inherente'!G28</f>
        <v>Alto</v>
      </c>
      <c r="H28" s="160"/>
      <c r="I28" s="160"/>
      <c r="J28" s="160"/>
      <c r="K28" s="160"/>
      <c r="L28" s="160"/>
      <c r="M28" s="160"/>
      <c r="N28" s="160"/>
      <c r="O28" s="160"/>
      <c r="P28" s="160"/>
      <c r="AA28" s="143"/>
      <c r="AB28" s="143"/>
      <c r="AC28" s="154"/>
      <c r="AD28" s="173"/>
      <c r="AE28" s="174"/>
      <c r="AF28" s="166"/>
      <c r="AG28" s="166"/>
      <c r="AH28" s="166"/>
      <c r="AI28" s="166"/>
      <c r="AJ28" s="166"/>
      <c r="AK28" s="154"/>
      <c r="AL28" s="154"/>
    </row>
    <row r="29" spans="2:38" ht="93" customHeight="1" x14ac:dyDescent="0.3">
      <c r="B29" s="167" t="str">
        <f>'[6]Mapa de Calor Riesgo Inherente'!B29</f>
        <v>Gestión Administrativa</v>
      </c>
      <c r="C29" s="168" t="str">
        <f>'[6]Mapa de Calor Riesgo Inherente'!C29</f>
        <v>GAD - 05</v>
      </c>
      <c r="D29" s="169" t="str">
        <f>'[6]Mapa de Calor Riesgo Inherente'!D29</f>
        <v xml:space="preserve">Posibilidad de afectación económica por generación de cobros de intereses o servicios de reconexión debido a la falta de ajuste de lineamientos internos frente a las situaciones detectadas en el pago de servicios públicos de la unidad </v>
      </c>
      <c r="E29" s="170" t="str">
        <f>'[6]Mapa de Calor Riesgo Inherente'!E29</f>
        <v>Media</v>
      </c>
      <c r="F29" s="170" t="str">
        <f>'[6]Mapa de Calor Riesgo Inherente'!F29</f>
        <v>Mayor</v>
      </c>
      <c r="G29" s="171" t="str">
        <f>'[6]Mapa de Calor Riesgo Inherente'!G29</f>
        <v>Alto</v>
      </c>
      <c r="H29" s="160"/>
      <c r="I29" s="160"/>
      <c r="J29" s="160"/>
      <c r="K29" s="160"/>
      <c r="L29" s="160"/>
      <c r="M29" s="160"/>
      <c r="N29" s="160"/>
      <c r="O29" s="160"/>
      <c r="P29" s="160"/>
      <c r="V29" s="143"/>
      <c r="W29" s="143"/>
      <c r="X29" s="143"/>
      <c r="Y29" s="143"/>
      <c r="Z29" s="143"/>
      <c r="AA29" s="143"/>
      <c r="AB29" s="143"/>
      <c r="AC29" s="154"/>
      <c r="AD29" s="173"/>
      <c r="AE29" s="154"/>
      <c r="AF29" s="174"/>
      <c r="AG29" s="174"/>
      <c r="AH29" s="174"/>
      <c r="AI29" s="174"/>
      <c r="AJ29" s="174"/>
      <c r="AK29" s="154"/>
      <c r="AL29" s="154"/>
    </row>
    <row r="30" spans="2:38" ht="93" customHeight="1" x14ac:dyDescent="0.3">
      <c r="B30" s="167" t="str">
        <f>'[6]Mapa de Calor Riesgo Inherente'!B30</f>
        <v>Gestión Contractual y adquisiciones</v>
      </c>
      <c r="C30" s="168" t="str">
        <f>'[6]Mapa de Calor Riesgo Inherente'!C30</f>
        <v>GCA - 01</v>
      </c>
      <c r="D30" s="169" t="str">
        <f>'[6]Mapa de Calor Riesgo Inherente'!D30</f>
        <v>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v>
      </c>
      <c r="E30" s="170" t="str">
        <f>'[6]Mapa de Calor Riesgo Inherente'!E30</f>
        <v>Media</v>
      </c>
      <c r="F30" s="170" t="str">
        <f>'[6]Mapa de Calor Riesgo Inherente'!F30</f>
        <v>Menor</v>
      </c>
      <c r="G30" s="171" t="str">
        <f>'[6]Mapa de Calor Riesgo Inherente'!G30</f>
        <v>Moderado</v>
      </c>
      <c r="H30" s="160"/>
      <c r="I30" s="160"/>
      <c r="J30" s="160"/>
      <c r="K30" s="160"/>
      <c r="L30" s="160"/>
      <c r="M30" s="160"/>
      <c r="N30" s="160"/>
      <c r="O30" s="160"/>
      <c r="P30" s="160"/>
      <c r="V30" s="143"/>
      <c r="W30" s="143"/>
      <c r="X30" s="143"/>
      <c r="Y30" s="143"/>
      <c r="Z30" s="143"/>
      <c r="AA30" s="143"/>
      <c r="AB30" s="143"/>
      <c r="AC30" s="154"/>
      <c r="AD30" s="154"/>
      <c r="AE30" s="154"/>
      <c r="AF30" s="166"/>
      <c r="AG30" s="166"/>
      <c r="AH30" s="166"/>
      <c r="AI30" s="166"/>
      <c r="AJ30" s="166"/>
      <c r="AK30" s="154"/>
      <c r="AL30" s="154"/>
    </row>
    <row r="31" spans="2:38" ht="93" customHeight="1" x14ac:dyDescent="0.3">
      <c r="B31" s="167" t="str">
        <f>'[6]Mapa de Calor Riesgo Inherente'!B31</f>
        <v>Gestión Contractual y adquisiciones</v>
      </c>
      <c r="C31" s="168" t="str">
        <f>'[6]Mapa de Calor Riesgo Inherente'!C31</f>
        <v>GCA - 02</v>
      </c>
      <c r="D31" s="169" t="str">
        <f>'[6]Mapa de Calor Riesgo Inherente'!D31</f>
        <v>Inoportunidad en la contratación de los bienes y servicios requeridos por la unidad por inconsistencia en las decisiones de la alta dirección debido a la falta de planeación en la gestión institucional y contractual por parte de las dependencias</v>
      </c>
      <c r="E31" s="170" t="str">
        <f>'[6]Mapa de Calor Riesgo Inherente'!E31</f>
        <v>Media</v>
      </c>
      <c r="F31" s="170" t="str">
        <f>'[6]Mapa de Calor Riesgo Inherente'!F31</f>
        <v>Moderado</v>
      </c>
      <c r="G31" s="171" t="str">
        <f>'[6]Mapa de Calor Riesgo Inherente'!G31</f>
        <v>Moderado</v>
      </c>
      <c r="H31" s="160"/>
      <c r="I31" s="160"/>
      <c r="J31" s="160"/>
      <c r="K31" s="160"/>
      <c r="L31" s="160"/>
      <c r="M31" s="160"/>
      <c r="N31" s="160"/>
      <c r="O31" s="160"/>
      <c r="P31" s="160"/>
      <c r="U31" s="143"/>
      <c r="V31" s="143"/>
      <c r="W31" s="143"/>
      <c r="X31" s="143"/>
      <c r="Y31" s="143"/>
      <c r="Z31" s="143"/>
      <c r="AA31" s="143"/>
      <c r="AB31" s="143"/>
      <c r="AC31" s="154"/>
      <c r="AD31" s="154"/>
      <c r="AE31" s="154"/>
      <c r="AF31" s="166"/>
      <c r="AG31" s="166"/>
      <c r="AH31" s="166"/>
      <c r="AI31" s="166"/>
      <c r="AJ31" s="166"/>
      <c r="AK31" s="154"/>
      <c r="AL31" s="154"/>
    </row>
    <row r="32" spans="2:38" ht="93" customHeight="1" x14ac:dyDescent="0.3">
      <c r="B32" s="167" t="str">
        <f>'[6]Mapa de Calor Riesgo Inherente'!B32</f>
        <v>Gestión Contractual y adquisiciones</v>
      </c>
      <c r="C32" s="168" t="str">
        <f>'[6]Mapa de Calor Riesgo Inherente'!C32</f>
        <v>GCA - 03</v>
      </c>
      <c r="D32" s="169" t="str">
        <f>'[6]Mapa de Calor Riesgo Inherente'!D32</f>
        <v xml:space="preserve">Posibilidad de recibir o solicitar cualquier dádiva o beneficio por adjudicar o celebrar un contrato con el fin de obtener un beneficio propio o de un tercero </v>
      </c>
      <c r="E32" s="170" t="str">
        <f>'[6]Mapa de Calor Riesgo Inherente'!E32</f>
        <v>Media</v>
      </c>
      <c r="F32" s="170" t="str">
        <f>'[6]Mapa de Calor Riesgo Inherente'!F32</f>
        <v>Catastrófico</v>
      </c>
      <c r="G32" s="171" t="str">
        <f>'[6]Mapa de Calor Riesgo Inherente'!G32</f>
        <v>Extremo</v>
      </c>
      <c r="H32" s="160"/>
      <c r="I32" s="160"/>
      <c r="J32" s="160"/>
      <c r="K32" s="160"/>
      <c r="L32" s="160"/>
      <c r="M32" s="160"/>
      <c r="N32" s="160"/>
      <c r="O32" s="160"/>
      <c r="P32" s="160"/>
      <c r="S32" s="189"/>
      <c r="U32" s="189"/>
      <c r="V32" s="189"/>
      <c r="W32" s="189"/>
      <c r="X32" s="189"/>
      <c r="Y32" s="189"/>
      <c r="Z32" s="189"/>
      <c r="AA32" s="189"/>
      <c r="AB32" s="189"/>
      <c r="AC32" s="154"/>
      <c r="AD32" s="154"/>
      <c r="AE32" s="190"/>
      <c r="AF32" s="190"/>
      <c r="AG32" s="190"/>
      <c r="AH32" s="190"/>
      <c r="AI32" s="190"/>
      <c r="AJ32" s="190"/>
      <c r="AK32" s="154"/>
      <c r="AL32" s="154"/>
    </row>
    <row r="33" spans="2:38" ht="93" customHeight="1" x14ac:dyDescent="0.3">
      <c r="B33" s="167" t="str">
        <f>'[6]Mapa de Calor Riesgo Inherente'!B33</f>
        <v xml:space="preserve"> Gestión Documental </v>
      </c>
      <c r="C33" s="168" t="str">
        <f>'[6]Mapa de Calor Riesgo Inherente'!C33</f>
        <v>GDO - 01</v>
      </c>
      <c r="D33" s="169" t="str">
        <f>'[6]Mapa de Calor Riesgo Inherente'!D33</f>
        <v>Posibilidad de afectación reputacional y económica por sanciones de entes de control debido a incumplimientos de los lineamientos de la función archivística establecidos en la normatividad vigente</v>
      </c>
      <c r="E33" s="170" t="str">
        <f>'[6]Mapa de Calor Riesgo Inherente'!E33</f>
        <v>Muy Alta</v>
      </c>
      <c r="F33" s="170" t="str">
        <f>'[6]Mapa de Calor Riesgo Inherente'!F33</f>
        <v>Moderado</v>
      </c>
      <c r="G33" s="171" t="str">
        <f>'[6]Mapa de Calor Riesgo Inherente'!G33</f>
        <v>Alto</v>
      </c>
      <c r="H33" s="160"/>
      <c r="I33" s="160"/>
      <c r="J33" s="160"/>
      <c r="K33" s="160"/>
      <c r="L33" s="160"/>
      <c r="M33" s="160"/>
      <c r="N33" s="160"/>
      <c r="O33" s="160"/>
      <c r="P33" s="160"/>
      <c r="S33" s="189"/>
      <c r="U33" s="189"/>
      <c r="V33" s="189"/>
      <c r="W33" s="189"/>
      <c r="X33" s="189"/>
      <c r="Y33" s="189"/>
      <c r="Z33" s="189"/>
      <c r="AA33" s="189"/>
      <c r="AB33" s="189"/>
      <c r="AC33" s="154"/>
      <c r="AD33" s="154"/>
      <c r="AE33" s="190"/>
      <c r="AF33" s="190"/>
      <c r="AG33" s="190"/>
      <c r="AH33" s="190"/>
      <c r="AI33" s="190"/>
      <c r="AJ33" s="190"/>
      <c r="AK33" s="154"/>
      <c r="AL33" s="154"/>
    </row>
    <row r="34" spans="2:38" ht="93" customHeight="1" x14ac:dyDescent="0.3">
      <c r="B34" s="167" t="str">
        <f>'[6]Mapa de Calor Riesgo Inherente'!B34</f>
        <v xml:space="preserve"> Gestión Documental </v>
      </c>
      <c r="C34" s="168" t="str">
        <f>'[6]Mapa de Calor Riesgo Inherente'!C34</f>
        <v>GDO - 02</v>
      </c>
      <c r="D34" s="169" t="str">
        <f>'[6]Mapa de Calor Riesgo Inherente'!D34</f>
        <v>Posibilidad de afectación en la toma de decisiones por falta de trazabilidad de la gestión institucional debido a la ausencia de un sistema de gestión documental acorde con las necesidades de la entidad</v>
      </c>
      <c r="E34" s="170" t="str">
        <f>'[6]Mapa de Calor Riesgo Inherente'!E34</f>
        <v>Media</v>
      </c>
      <c r="F34" s="170" t="str">
        <f>'[6]Mapa de Calor Riesgo Inherente'!F34</f>
        <v>Catastrófico</v>
      </c>
      <c r="G34" s="171" t="str">
        <f>'[6]Mapa de Calor Riesgo Inherente'!G34</f>
        <v>Extremo</v>
      </c>
      <c r="H34" s="160"/>
      <c r="I34" s="160"/>
      <c r="J34" s="160"/>
      <c r="K34" s="160"/>
      <c r="L34" s="160"/>
      <c r="M34" s="160"/>
      <c r="N34" s="160"/>
      <c r="O34" s="160"/>
      <c r="P34" s="160"/>
      <c r="S34" s="189"/>
      <c r="AA34" s="189"/>
      <c r="AB34" s="189"/>
      <c r="AC34" s="154"/>
      <c r="AD34" s="154"/>
      <c r="AE34" s="154"/>
      <c r="AF34" s="166"/>
      <c r="AG34" s="166"/>
      <c r="AH34" s="166"/>
      <c r="AI34" s="166"/>
      <c r="AJ34" s="166"/>
      <c r="AK34" s="154"/>
      <c r="AL34" s="154"/>
    </row>
    <row r="35" spans="2:38" ht="93" customHeight="1" x14ac:dyDescent="0.3">
      <c r="B35" s="167" t="str">
        <f>'[6]Mapa de Calor Riesgo Inherente'!B35</f>
        <v xml:space="preserve"> Gestión Documental </v>
      </c>
      <c r="C35" s="168" t="str">
        <f>'[6]Mapa de Calor Riesgo Inherente'!C35</f>
        <v>GDO - 03</v>
      </c>
      <c r="D35" s="169" t="str">
        <f>'[6]Mapa de Calor Riesgo Inherente'!D35</f>
        <v>Pérdida o vulnerabilidad de la información por instrumentos archivísticos desactualizados debido a la falta de seguimiento periodico al plan institucional de archivos PINAR</v>
      </c>
      <c r="E35" s="170" t="str">
        <f>'[6]Mapa de Calor Riesgo Inherente'!E35</f>
        <v>Baja</v>
      </c>
      <c r="F35" s="170" t="str">
        <f>'[6]Mapa de Calor Riesgo Inherente'!F35</f>
        <v>Moderado</v>
      </c>
      <c r="G35" s="171" t="str">
        <f>'[6]Mapa de Calor Riesgo Inherente'!G35</f>
        <v>Moderado</v>
      </c>
      <c r="H35" s="160"/>
      <c r="I35" s="160"/>
      <c r="J35" s="160"/>
      <c r="K35" s="160"/>
      <c r="L35" s="160"/>
      <c r="M35" s="160"/>
      <c r="N35" s="160"/>
      <c r="O35" s="160"/>
      <c r="P35" s="160"/>
      <c r="Q35" s="191"/>
      <c r="R35" s="191"/>
      <c r="S35" s="189"/>
      <c r="AA35" s="189"/>
      <c r="AB35" s="189"/>
      <c r="AC35" s="154"/>
      <c r="AD35" s="154"/>
      <c r="AE35" s="154"/>
      <c r="AF35" s="166"/>
      <c r="AG35" s="166"/>
      <c r="AH35" s="166"/>
      <c r="AI35" s="166"/>
      <c r="AJ35" s="166"/>
      <c r="AK35" s="154"/>
      <c r="AL35" s="154"/>
    </row>
    <row r="36" spans="2:38" ht="93" customHeight="1" x14ac:dyDescent="0.3">
      <c r="B36" s="167" t="str">
        <f>'[6]Mapa de Calor Riesgo Inherente'!B36</f>
        <v>Gestión Financiera</v>
      </c>
      <c r="C36" s="168" t="str">
        <f>'[6]Mapa de Calor Riesgo Inherente'!C36</f>
        <v>GFI - 01</v>
      </c>
      <c r="D36" s="169" t="str">
        <f>'[6]Mapa de Calor Riesgo Inherente'!D36</f>
        <v>Posibilidad de daño fiscal por multas o sanciones debido a cálculo o presentación inexacta y/o inoportuna de la información exógena</v>
      </c>
      <c r="E36" s="170" t="str">
        <f>'[6]Mapa de Calor Riesgo Inherente'!E36</f>
        <v>Muy Baja</v>
      </c>
      <c r="F36" s="170" t="str">
        <f>'[6]Mapa de Calor Riesgo Inherente'!F36</f>
        <v>Moderado</v>
      </c>
      <c r="G36" s="171" t="str">
        <f>'[6]Mapa de Calor Riesgo Inherente'!G36</f>
        <v>Moderado</v>
      </c>
      <c r="H36" s="160"/>
      <c r="I36" s="160"/>
      <c r="J36" s="160"/>
      <c r="K36" s="160"/>
      <c r="L36" s="160"/>
      <c r="M36" s="160"/>
      <c r="N36" s="160"/>
      <c r="O36" s="160"/>
      <c r="P36" s="160"/>
      <c r="Q36" s="191"/>
      <c r="R36" s="191"/>
      <c r="S36" s="192"/>
      <c r="AA36" s="189"/>
      <c r="AB36" s="189"/>
      <c r="AC36" s="154"/>
      <c r="AD36" s="186"/>
      <c r="AE36" s="186"/>
      <c r="AF36" s="186"/>
      <c r="AG36" s="186"/>
      <c r="AH36" s="186"/>
      <c r="AI36" s="186"/>
      <c r="AJ36" s="166"/>
      <c r="AK36" s="154"/>
      <c r="AL36" s="154"/>
    </row>
    <row r="37" spans="2:38" ht="93" customHeight="1" x14ac:dyDescent="0.3">
      <c r="B37" s="167" t="str">
        <f>'[6]Mapa de Calor Riesgo Inherente'!B37</f>
        <v>Gestión Financiera</v>
      </c>
      <c r="C37" s="168" t="str">
        <f>'[6]Mapa de Calor Riesgo Inherente'!C37</f>
        <v>GFI - 02</v>
      </c>
      <c r="D37" s="169" t="str">
        <f>'[6]Mapa de Calor Riesgo Inherente'!D37</f>
        <v>Afectación operacional por error en el registro de información en aplicativo SIIF NACIÓN debido a debilidad en la aplicación y documentación de puntos de control</v>
      </c>
      <c r="E37" s="170" t="str">
        <f>'[6]Mapa de Calor Riesgo Inherente'!E37</f>
        <v>Alta</v>
      </c>
      <c r="F37" s="170" t="str">
        <f>'[6]Mapa de Calor Riesgo Inherente'!F37</f>
        <v>Moderado</v>
      </c>
      <c r="G37" s="171" t="str">
        <f>'[6]Mapa de Calor Riesgo Inherente'!G37</f>
        <v>Alto</v>
      </c>
      <c r="H37" s="160"/>
      <c r="I37" s="160"/>
      <c r="J37" s="160"/>
      <c r="K37" s="160"/>
      <c r="L37" s="160"/>
      <c r="M37" s="160"/>
      <c r="N37" s="160"/>
      <c r="O37" s="160"/>
      <c r="P37" s="160"/>
      <c r="Q37" s="191"/>
      <c r="R37" s="191"/>
      <c r="AC37" s="154"/>
      <c r="AD37" s="193"/>
      <c r="AE37" s="193"/>
      <c r="AF37" s="193"/>
      <c r="AG37" s="193"/>
      <c r="AH37" s="193"/>
      <c r="AI37" s="193"/>
      <c r="AJ37" s="166"/>
      <c r="AK37" s="154"/>
      <c r="AL37" s="154"/>
    </row>
    <row r="38" spans="2:38" ht="93" customHeight="1" x14ac:dyDescent="0.3">
      <c r="B38" s="167" t="str">
        <f>'[6]Mapa de Calor Riesgo Inherente'!B38</f>
        <v>Gestión Financiera</v>
      </c>
      <c r="C38" s="168" t="str">
        <f>'[6]Mapa de Calor Riesgo Inherente'!C38</f>
        <v>GFI - 03</v>
      </c>
      <c r="D38" s="169" t="str">
        <f>'[6]Mapa de Calor Riesgo Inherente'!D38</f>
        <v>Afectación contable por información errónea de hechos económicos remitidos por las áreas generadoras debido a la falta de apropiación de lineamientos internos definidos</v>
      </c>
      <c r="E38" s="170" t="str">
        <f>'[6]Mapa de Calor Riesgo Inherente'!E38</f>
        <v>Media</v>
      </c>
      <c r="F38" s="170" t="str">
        <f>'[6]Mapa de Calor Riesgo Inherente'!F38</f>
        <v>Menor</v>
      </c>
      <c r="G38" s="171" t="str">
        <f>'[6]Mapa de Calor Riesgo Inherente'!G38</f>
        <v>Moderado</v>
      </c>
      <c r="H38" s="160"/>
      <c r="I38" s="160"/>
      <c r="J38" s="160"/>
      <c r="K38" s="160"/>
      <c r="L38" s="160"/>
      <c r="M38" s="160"/>
      <c r="N38" s="160"/>
      <c r="O38" s="160"/>
      <c r="P38" s="160"/>
      <c r="Q38" s="191"/>
      <c r="R38" s="191"/>
      <c r="AC38" s="154"/>
      <c r="AD38" s="186"/>
      <c r="AE38" s="186"/>
      <c r="AF38" s="186"/>
      <c r="AG38" s="186"/>
      <c r="AH38" s="186"/>
      <c r="AI38" s="186"/>
      <c r="AJ38" s="166"/>
      <c r="AK38" s="154"/>
      <c r="AL38" s="154"/>
    </row>
    <row r="39" spans="2:38" ht="93" customHeight="1" x14ac:dyDescent="0.3">
      <c r="B39" s="167" t="str">
        <f>'[6]Mapa de Calor Riesgo Inherente'!B39</f>
        <v>Gestión Financiera</v>
      </c>
      <c r="C39" s="168" t="str">
        <f>'[6]Mapa de Calor Riesgo Inherente'!C39</f>
        <v>GFI - 04</v>
      </c>
      <c r="D39" s="169" t="str">
        <f>'[6]Mapa de Calor Riesgo Inherente'!D39</f>
        <v>Afectación económica por no giro o pago de recursos financieros programados debido a debilidades en la planeación del Plan Anual Mensualizado de Caja - PAC por parte de los ordenadores del gasto</v>
      </c>
      <c r="E39" s="170" t="str">
        <f>'[6]Mapa de Calor Riesgo Inherente'!E39</f>
        <v>Baja</v>
      </c>
      <c r="F39" s="170" t="str">
        <f>'[6]Mapa de Calor Riesgo Inherente'!F39</f>
        <v>Moderado</v>
      </c>
      <c r="G39" s="171" t="str">
        <f>'[6]Mapa de Calor Riesgo Inherente'!G39</f>
        <v>Moderado</v>
      </c>
      <c r="H39" s="160"/>
      <c r="I39" s="160"/>
      <c r="J39" s="160"/>
      <c r="K39" s="160"/>
      <c r="L39" s="160"/>
      <c r="M39" s="160"/>
      <c r="N39" s="160"/>
      <c r="O39" s="160"/>
      <c r="P39" s="160"/>
      <c r="AC39" s="154"/>
      <c r="AD39" s="186"/>
      <c r="AE39" s="186"/>
      <c r="AF39" s="186"/>
      <c r="AG39" s="186"/>
      <c r="AH39" s="186"/>
      <c r="AI39" s="186"/>
      <c r="AJ39" s="166"/>
      <c r="AK39" s="154"/>
      <c r="AL39" s="154"/>
    </row>
    <row r="40" spans="2:38" ht="93" customHeight="1" x14ac:dyDescent="0.35">
      <c r="B40" s="167" t="str">
        <f>'[6]Mapa de Calor Riesgo Inherente'!B40</f>
        <v>Gestión Financiera</v>
      </c>
      <c r="C40" s="168" t="str">
        <f>'[6]Mapa de Calor Riesgo Inherente'!C40</f>
        <v>GFI - 05</v>
      </c>
      <c r="D40" s="169" t="str">
        <f>'[6]Mapa de Calor Riesgo Inherente'!D40</f>
        <v>Posibilidad de afectación reputacional  por incumplimiento de lineamientos normativos debido a falta de publicación del plan interno de austeridad y su contenido mínimo</v>
      </c>
      <c r="E40" s="170" t="str">
        <f>'[6]Mapa de Calor Riesgo Inherente'!E40</f>
        <v>Muy Baja</v>
      </c>
      <c r="F40" s="170" t="str">
        <f>'[6]Mapa de Calor Riesgo Inherente'!F40</f>
        <v>Moderado</v>
      </c>
      <c r="G40" s="171" t="str">
        <f>'[6]Mapa de Calor Riesgo Inherente'!G40</f>
        <v>Moderado</v>
      </c>
      <c r="H40" s="160"/>
      <c r="I40" s="160"/>
      <c r="J40" s="160"/>
      <c r="K40" s="160"/>
      <c r="L40" s="160"/>
      <c r="M40" s="160"/>
      <c r="N40" s="160"/>
      <c r="O40" s="160"/>
      <c r="P40" s="160"/>
    </row>
    <row r="41" spans="2:38" ht="93" customHeight="1" x14ac:dyDescent="0.35">
      <c r="B41" s="167" t="str">
        <f>'[6]Mapa de Calor Riesgo Inherente'!B41</f>
        <v>Gestión Jurídica</v>
      </c>
      <c r="C41" s="168" t="str">
        <f>'[6]Mapa de Calor Riesgo Inherente'!C41</f>
        <v>GJD-01</v>
      </c>
      <c r="D41" s="169" t="str">
        <f>'[6]Mapa de Calor Riesgo Inherente'!D41</f>
        <v>Posibilidad de recibir o solicitar cualquier dádiva o beneficio a nombre propio o de terceros por ejercer una deficiente defensa judicial con el fin de beneficiar a un tercero</v>
      </c>
      <c r="E41" s="170" t="str">
        <f>'[6]Mapa de Calor Riesgo Inherente'!E41</f>
        <v>Baja</v>
      </c>
      <c r="F41" s="170" t="str">
        <f>'[6]Mapa de Calor Riesgo Inherente'!F41</f>
        <v>Catastrófico</v>
      </c>
      <c r="G41" s="171" t="str">
        <f>'[6]Mapa de Calor Riesgo Inherente'!G41</f>
        <v>Extremo</v>
      </c>
      <c r="H41" s="160"/>
      <c r="I41" s="160"/>
      <c r="J41" s="160"/>
      <c r="K41" s="160"/>
      <c r="L41" s="160"/>
      <c r="M41" s="160"/>
      <c r="N41" s="160"/>
      <c r="O41" s="160"/>
      <c r="P41" s="160"/>
    </row>
    <row r="42" spans="2:38" ht="93" customHeight="1" x14ac:dyDescent="0.35">
      <c r="B42" s="167" t="str">
        <f>'[6]Mapa de Calor Riesgo Inherente'!B42</f>
        <v>Gestión Jurídica</v>
      </c>
      <c r="C42" s="168" t="str">
        <f>'[6]Mapa de Calor Riesgo Inherente'!C42</f>
        <v>GJD-02</v>
      </c>
      <c r="D42" s="169" t="str">
        <f>'[6]Mapa de Calor Riesgo Inherente'!D42</f>
        <v>Posibilidad de afectación reputacional por ineficacia en la gestión judicial debido a la falta de apropiación de la estrategia de la defensa jurídica</v>
      </c>
      <c r="E42" s="170" t="str">
        <f>'[6]Mapa de Calor Riesgo Inherente'!E42</f>
        <v>Media</v>
      </c>
      <c r="F42" s="170" t="str">
        <f>'[6]Mapa de Calor Riesgo Inherente'!F42</f>
        <v>Moderado</v>
      </c>
      <c r="G42" s="171" t="str">
        <f>'[6]Mapa de Calor Riesgo Inherente'!G42</f>
        <v>Moderado</v>
      </c>
      <c r="H42" s="160"/>
      <c r="I42" s="160"/>
      <c r="J42" s="160"/>
      <c r="K42" s="160"/>
      <c r="L42" s="160"/>
      <c r="M42" s="160"/>
      <c r="N42" s="160"/>
      <c r="O42" s="160"/>
      <c r="P42" s="160"/>
    </row>
    <row r="43" spans="2:38" ht="93" customHeight="1" x14ac:dyDescent="0.35">
      <c r="B43" s="167" t="str">
        <f>'[6]Mapa de Calor Riesgo Inherente'!B43</f>
        <v>Gestión Jurídica</v>
      </c>
      <c r="C43" s="168" t="str">
        <f>'[6]Mapa de Calor Riesgo Inherente'!C43</f>
        <v>GJD-03</v>
      </c>
      <c r="D43" s="169" t="str">
        <f>'[6]Mapa de Calor Riesgo Inherente'!D43</f>
        <v>Posibilidad de afectación reputacional  por gestión indebida de respuestas a requerimientos judiciales y no judiciales, conceptos, cumplimiento a fallos judiciales, revisión de actos administrativos debido a falta de controles para el manejo de la información jurídica</v>
      </c>
      <c r="E43" s="170" t="str">
        <f>'[6]Mapa de Calor Riesgo Inherente'!E43</f>
        <v>Media</v>
      </c>
      <c r="F43" s="170" t="str">
        <f>'[6]Mapa de Calor Riesgo Inherente'!F43</f>
        <v>Moderado</v>
      </c>
      <c r="G43" s="171" t="str">
        <f>'[6]Mapa de Calor Riesgo Inherente'!G43</f>
        <v>Moderado</v>
      </c>
      <c r="H43" s="160"/>
      <c r="I43" s="160"/>
      <c r="J43" s="160"/>
      <c r="K43" s="160"/>
      <c r="L43" s="160"/>
      <c r="M43" s="160"/>
      <c r="N43" s="160"/>
      <c r="O43" s="160"/>
      <c r="P43" s="160"/>
    </row>
    <row r="44" spans="2:38" ht="93" customHeight="1" x14ac:dyDescent="0.35">
      <c r="B44" s="167" t="str">
        <f>'[6]Mapa de Calor Riesgo Inherente'!B44</f>
        <v xml:space="preserve">Gestión Talento Humano </v>
      </c>
      <c r="C44" s="168" t="str">
        <f>'[6]Mapa de Calor Riesgo Inherente'!C44</f>
        <v>GTH-01</v>
      </c>
      <c r="D44" s="169" t="str">
        <f>'[6]Mapa de Calor Riesgo Inherente'!D44</f>
        <v>Posibilidad de afectación reputacional  y económica por omisión o extralimitación de funciones de los servidores públicos debido a la falta de aplicación de los procedimientos, manual de funciones y el código de integridad de la Unidad</v>
      </c>
      <c r="E44" s="170" t="str">
        <f>'[6]Mapa de Calor Riesgo Inherente'!E44</f>
        <v>Muy Baja</v>
      </c>
      <c r="F44" s="170" t="str">
        <f>'[6]Mapa de Calor Riesgo Inherente'!F44</f>
        <v>Mayor</v>
      </c>
      <c r="G44" s="171" t="str">
        <f>'[6]Mapa de Calor Riesgo Inherente'!G44</f>
        <v>Alto</v>
      </c>
      <c r="H44" s="160"/>
      <c r="I44" s="160"/>
      <c r="J44" s="160"/>
      <c r="K44" s="160"/>
      <c r="L44" s="160"/>
      <c r="M44" s="160"/>
      <c r="N44" s="160"/>
      <c r="O44" s="160"/>
      <c r="P44" s="160"/>
    </row>
    <row r="45" spans="2:38" ht="93" customHeight="1" x14ac:dyDescent="0.35">
      <c r="B45" s="167" t="str">
        <f>'[6]Mapa de Calor Riesgo Inherente'!B45</f>
        <v xml:space="preserve">Gestión Talento Humano </v>
      </c>
      <c r="C45" s="168" t="str">
        <f>'[6]Mapa de Calor Riesgo Inherente'!C45</f>
        <v>GTH-02</v>
      </c>
      <c r="D45" s="169" t="str">
        <f>'[6]Mapa de Calor Riesgo Inherente'!D45</f>
        <v>Posibilidad de afectación económica por errores en la liquidación de la nómina debido a la falta de actualización de lineamientos internos para el reporte de novedades en la administración del talento humano</v>
      </c>
      <c r="E45" s="170" t="str">
        <f>'[6]Mapa de Calor Riesgo Inherente'!E45</f>
        <v>Baja</v>
      </c>
      <c r="F45" s="170" t="str">
        <f>'[6]Mapa de Calor Riesgo Inherente'!F45</f>
        <v>Menor</v>
      </c>
      <c r="G45" s="171" t="str">
        <f>'[6]Mapa de Calor Riesgo Inherente'!G45</f>
        <v>Moderado</v>
      </c>
      <c r="H45" s="160"/>
      <c r="I45" s="160"/>
      <c r="J45" s="160"/>
      <c r="K45" s="160"/>
      <c r="L45" s="160"/>
      <c r="M45" s="160"/>
      <c r="N45" s="160"/>
      <c r="O45" s="160"/>
      <c r="P45" s="160"/>
    </row>
    <row r="46" spans="2:38" ht="93" customHeight="1" x14ac:dyDescent="0.35">
      <c r="B46" s="167" t="str">
        <f>'[6]Mapa de Calor Riesgo Inherente'!B46</f>
        <v xml:space="preserve">Gestión Talento Humano </v>
      </c>
      <c r="C46" s="168" t="str">
        <f>'[6]Mapa de Calor Riesgo Inherente'!C46</f>
        <v>GTH-03</v>
      </c>
      <c r="D46" s="169" t="str">
        <f>'[6]Mapa de Calor Riesgo Inherente'!D46</f>
        <v>Posibilidad de inhabilidad e incompatibilidad para desempeñar un empleo por falta de declaración de la información acreditada debido a conflictos de intereses</v>
      </c>
      <c r="E46" s="170" t="str">
        <f>'[6]Mapa de Calor Riesgo Inherente'!E46</f>
        <v>Baja</v>
      </c>
      <c r="F46" s="170" t="str">
        <f>'[6]Mapa de Calor Riesgo Inherente'!F46</f>
        <v>Moderado</v>
      </c>
      <c r="G46" s="171" t="str">
        <f>'[6]Mapa de Calor Riesgo Inherente'!G46</f>
        <v>Moderado</v>
      </c>
      <c r="H46" s="160"/>
      <c r="I46" s="160"/>
      <c r="J46" s="160"/>
      <c r="K46" s="160"/>
      <c r="L46" s="160"/>
      <c r="M46" s="160"/>
      <c r="N46" s="160"/>
      <c r="O46" s="160"/>
      <c r="P46" s="160"/>
    </row>
    <row r="47" spans="2:38" ht="93" customHeight="1" x14ac:dyDescent="0.35">
      <c r="B47" s="167" t="str">
        <f>'[6]Mapa de Calor Riesgo Inherente'!B47</f>
        <v xml:space="preserve">Gestión Talento Humano </v>
      </c>
      <c r="C47" s="168" t="str">
        <f>'[6]Mapa de Calor Riesgo Inherente'!C47</f>
        <v>GTH-04</v>
      </c>
      <c r="D47" s="169" t="str">
        <f>'[6]Mapa de Calor Riesgo Inherente'!D47</f>
        <v>Perdida y/o vulneración de historias laborales por falta de lineamientos internos para consulta y acceso debido a ausencia de controles de seguridad y privacidad de la información</v>
      </c>
      <c r="E47" s="170" t="str">
        <f>'[6]Mapa de Calor Riesgo Inherente'!E47</f>
        <v>Baja</v>
      </c>
      <c r="F47" s="170" t="str">
        <f>'[6]Mapa de Calor Riesgo Inherente'!F47</f>
        <v>Menor</v>
      </c>
      <c r="G47" s="171" t="str">
        <f>'[6]Mapa de Calor Riesgo Inherente'!G47</f>
        <v>Moderado</v>
      </c>
      <c r="H47" s="160"/>
      <c r="I47" s="160"/>
      <c r="J47" s="160"/>
      <c r="K47" s="160"/>
      <c r="L47" s="160"/>
      <c r="M47" s="160"/>
      <c r="N47" s="160"/>
      <c r="O47" s="160"/>
      <c r="P47" s="160"/>
    </row>
    <row r="48" spans="2:38" ht="93" customHeight="1" x14ac:dyDescent="0.35">
      <c r="B48" s="167" t="str">
        <f>'[6]Mapa de Calor Riesgo Inherente'!B48</f>
        <v xml:space="preserve">Gestión Talento Humano </v>
      </c>
      <c r="C48" s="168" t="str">
        <f>'[6]Mapa de Calor Riesgo Inherente'!C48</f>
        <v>GTH-05</v>
      </c>
      <c r="D48" s="169" t="str">
        <f>'[6]Mapa de Calor Riesgo Inherente'!D48</f>
        <v>Posibilidad de afectación reputacional por fuga de conocimiento debido a la falta de transferencia de conocimiento al interior de la unidad y debilidades en los lineamientos internos</v>
      </c>
      <c r="E48" s="170" t="str">
        <f>'[6]Mapa de Calor Riesgo Inherente'!E48</f>
        <v>Media</v>
      </c>
      <c r="F48" s="170" t="str">
        <f>'[6]Mapa de Calor Riesgo Inherente'!F48</f>
        <v>Catastrófico</v>
      </c>
      <c r="G48" s="171" t="str">
        <f>'[6]Mapa de Calor Riesgo Inherente'!G48</f>
        <v>Extremo</v>
      </c>
      <c r="H48" s="160"/>
      <c r="I48" s="160"/>
      <c r="J48" s="160"/>
      <c r="K48" s="160"/>
      <c r="L48" s="160"/>
      <c r="M48" s="160"/>
      <c r="N48" s="160"/>
      <c r="O48" s="160"/>
      <c r="P48" s="160"/>
    </row>
    <row r="49" spans="2:16" ht="93" customHeight="1" x14ac:dyDescent="0.35">
      <c r="B49" s="167" t="str">
        <f>'[6]Mapa de Calor Riesgo Inherente'!B49</f>
        <v xml:space="preserve">Gestión Talento Humano </v>
      </c>
      <c r="C49" s="168" t="str">
        <f>'[6]Mapa de Calor Riesgo Inherente'!C49</f>
        <v>GTH-06</v>
      </c>
      <c r="D49" s="169" t="str">
        <f>'[6]Mapa de Calor Riesgo Inherente'!D49</f>
        <v>Posibilidad de afectación reputacional por incumplimiento en materia de SST debido a la falta de recursos (humano y financiero) suficientes para la implementación de nuevos lineamientos normativos y aplicación de mecanismos para el seguimiento, actualización y verificación</v>
      </c>
      <c r="E49" s="170" t="str">
        <f>'[6]Mapa de Calor Riesgo Inherente'!E49</f>
        <v>Media</v>
      </c>
      <c r="F49" s="170" t="str">
        <f>'[6]Mapa de Calor Riesgo Inherente'!F49</f>
        <v>Catastrófico</v>
      </c>
      <c r="G49" s="171" t="str">
        <f>'[6]Mapa de Calor Riesgo Inherente'!G49</f>
        <v>Extremo</v>
      </c>
      <c r="H49" s="160"/>
      <c r="I49" s="160"/>
      <c r="J49" s="160"/>
      <c r="K49" s="160"/>
      <c r="L49" s="160"/>
      <c r="M49" s="160"/>
      <c r="N49" s="160"/>
      <c r="O49" s="160"/>
      <c r="P49" s="160"/>
    </row>
    <row r="50" spans="2:16" ht="93" customHeight="1" x14ac:dyDescent="0.35">
      <c r="B50" s="167" t="str">
        <f>'[6]Mapa de Calor Riesgo Inherente'!B50</f>
        <v>Mantenimiento y Soporte de Tecnología</v>
      </c>
      <c r="C50" s="168" t="str">
        <f>'[6]Mapa de Calor Riesgo Inherente'!C50</f>
        <v>MTS-01</v>
      </c>
      <c r="D50" s="169" t="str">
        <f>'[6]Mapa de Calor Riesgo Inherente'!D50</f>
        <v xml:space="preserve">Afectación en la operación por falta de recurso humano y herramientas para atender solicitudes debido a debilidades en la programación de los recursos </v>
      </c>
      <c r="E50" s="170" t="str">
        <f>'[6]Mapa de Calor Riesgo Inherente'!E50</f>
        <v>Baja</v>
      </c>
      <c r="F50" s="170" t="str">
        <f>'[6]Mapa de Calor Riesgo Inherente'!F50</f>
        <v>Mayor</v>
      </c>
      <c r="G50" s="171" t="str">
        <f>'[6]Mapa de Calor Riesgo Inherente'!G50</f>
        <v>Alto</v>
      </c>
      <c r="H50" s="160"/>
      <c r="I50" s="160"/>
      <c r="J50" s="160"/>
      <c r="K50" s="160"/>
      <c r="L50" s="160"/>
      <c r="M50" s="160"/>
      <c r="N50" s="160"/>
      <c r="O50" s="160"/>
      <c r="P50" s="160"/>
    </row>
    <row r="51" spans="2:16" ht="93" customHeight="1" x14ac:dyDescent="0.35">
      <c r="B51" s="167" t="str">
        <f>'[6]Mapa de Calor Riesgo Inherente'!B51</f>
        <v>Mantenimiento y Soporte de Tecnología</v>
      </c>
      <c r="C51" s="168" t="str">
        <f>'[6]Mapa de Calor Riesgo Inherente'!C51</f>
        <v>MTS-02</v>
      </c>
      <c r="D51" s="169" t="str">
        <f>'[6]Mapa de Calor Riesgo Inherente'!D51</f>
        <v>Vencimiento de licencias de software por falta de seguimiento y control debido a desactualización de lineamientos internos para la gestión de los recursos</v>
      </c>
      <c r="E51" s="170" t="str">
        <f>'[6]Mapa de Calor Riesgo Inherente'!E51</f>
        <v>Baja</v>
      </c>
      <c r="F51" s="170" t="str">
        <f>'[6]Mapa de Calor Riesgo Inherente'!F51</f>
        <v>Moderado</v>
      </c>
      <c r="G51" s="171" t="str">
        <f>'[6]Mapa de Calor Riesgo Inherente'!G51</f>
        <v>Moderado</v>
      </c>
      <c r="H51" s="160"/>
      <c r="I51" s="160"/>
      <c r="J51" s="160"/>
      <c r="K51" s="160"/>
      <c r="L51" s="160"/>
      <c r="M51" s="160"/>
      <c r="N51" s="160"/>
      <c r="O51" s="160"/>
      <c r="P51" s="160"/>
    </row>
    <row r="52" spans="2:16" ht="136.5" customHeight="1" x14ac:dyDescent="0.35">
      <c r="B52" s="167" t="str">
        <f>'[6]Mapa de Calor Riesgo Inherente'!B52</f>
        <v xml:space="preserve"> Evaluación Independiente y mejoramiento continuo</v>
      </c>
      <c r="C52" s="168" t="str">
        <f>'[6]Mapa de Calor Riesgo Inherente'!C52</f>
        <v>EMC - 01</v>
      </c>
      <c r="D52" s="169" t="str">
        <f>'[6]Mapa de Calor Riesgo Inherente'!D52</f>
        <v xml:space="preserve">Posibilidad de afectación reputacional por el incumplimiento en la ejecución del plan anual de auditoría, debido a que no se tiene en cuenta el surgimiento de situaciones o normas que hacen necesario el ajuste o modificación de las actividades definidas y priorizadas en la programación inicial, impactando la medición esperada del Sistema de Control Interno </v>
      </c>
      <c r="E52" s="170" t="str">
        <f>'[6]Mapa de Calor Riesgo Inherente'!E52</f>
        <v>Media</v>
      </c>
      <c r="F52" s="170" t="str">
        <f>'[6]Mapa de Calor Riesgo Inherente'!F52</f>
        <v>Mayor</v>
      </c>
      <c r="G52" s="171" t="str">
        <f>'[6]Mapa de Calor Riesgo Inherente'!G52</f>
        <v>Alto</v>
      </c>
      <c r="H52" s="160"/>
      <c r="I52" s="160"/>
      <c r="J52" s="160"/>
      <c r="K52" s="160"/>
      <c r="L52" s="160"/>
      <c r="M52" s="160"/>
      <c r="N52" s="160"/>
      <c r="O52" s="160"/>
      <c r="P52" s="160"/>
    </row>
    <row r="53" spans="2:16" ht="93" customHeight="1" thickBot="1" x14ac:dyDescent="0.4">
      <c r="B53" s="194" t="str">
        <f>'[6]Mapa de Calor Riesgo Inherente'!B54</f>
        <v xml:space="preserve"> Evaluación Independiente y mejoramiento continuo</v>
      </c>
      <c r="C53" s="195" t="str">
        <f>'[6]Mapa de Calor Riesgo Inherente'!C54</f>
        <v>EMC - 03</v>
      </c>
      <c r="D53" s="196" t="str">
        <f>'[6]Mapa de Calor Riesgo Inherente'!D54</f>
        <v>Posibilidad de afectación reputacional  por desarrollar o participar en actividades de coadministración y refrendaciones debido al desconocimiento de los lineamientos internos de auditoría</v>
      </c>
      <c r="E53" s="197" t="str">
        <f>'[6]Mapa de Calor Riesgo Inherente'!E54</f>
        <v>Media</v>
      </c>
      <c r="F53" s="197" t="str">
        <f>'[6]Mapa de Calor Riesgo Inherente'!F54</f>
        <v>Moderado</v>
      </c>
      <c r="G53" s="198" t="str">
        <f>'[6]Mapa de Calor Riesgo Inherente'!G54</f>
        <v>Moderado</v>
      </c>
      <c r="H53" s="160"/>
      <c r="I53" s="160"/>
      <c r="J53" s="160"/>
      <c r="K53" s="160"/>
      <c r="L53" s="160"/>
      <c r="M53" s="160"/>
      <c r="N53" s="160"/>
      <c r="O53" s="160"/>
      <c r="P53" s="160"/>
    </row>
  </sheetData>
  <sheetProtection algorithmName="SHA-512" hashValue="6NoJPJHCx2BtuilkzIUSdLlT/fGCid2IxARa+1ZOBf8ii0Bl3llwVn4fjRr3dqHDrVZPIKSngGHEEEetwMkr5A==" saltValue="s6vcSDUNP66FNc46rrvCnA==" spinCount="100000" sheet="1" objects="1" scenarios="1"/>
  <mergeCells count="11">
    <mergeCell ref="T5:X5"/>
    <mergeCell ref="K6:O6"/>
    <mergeCell ref="I8:I12"/>
    <mergeCell ref="Q8:Q12"/>
    <mergeCell ref="B1:Q1"/>
    <mergeCell ref="B2:Q2"/>
    <mergeCell ref="B3:Q3"/>
    <mergeCell ref="B5:B7"/>
    <mergeCell ref="C5:D6"/>
    <mergeCell ref="E5:G6"/>
    <mergeCell ref="I5:O5"/>
  </mergeCells>
  <conditionalFormatting sqref="E8:G53">
    <cfRule type="cellIs" dxfId="27" priority="6" operator="equal">
      <formula>$S$12</formula>
    </cfRule>
    <cfRule type="cellIs" dxfId="26" priority="7" operator="equal">
      <formula>$S$11</formula>
    </cfRule>
    <cfRule type="cellIs" dxfId="25" priority="8" operator="equal">
      <formula>$S$10</formula>
    </cfRule>
    <cfRule type="cellIs" dxfId="24" priority="9" operator="equal">
      <formula>$S$9</formula>
    </cfRule>
    <cfRule type="cellIs" dxfId="23" priority="10" operator="equal">
      <formula>$S$8</formula>
    </cfRule>
  </conditionalFormatting>
  <conditionalFormatting sqref="F8:F53">
    <cfRule type="cellIs" dxfId="22" priority="1" operator="equal">
      <formula>$T$7</formula>
    </cfRule>
    <cfRule type="cellIs" dxfId="21" priority="2" operator="equal">
      <formula>$U$7</formula>
    </cfRule>
    <cfRule type="cellIs" dxfId="20" priority="3" operator="equal">
      <formula>$V$7</formula>
    </cfRule>
    <cfRule type="cellIs" dxfId="19" priority="4" operator="equal">
      <formula>$W$7</formula>
    </cfRule>
    <cfRule type="cellIs" dxfId="18" priority="5" operator="equal">
      <formula>$X$7</formula>
    </cfRule>
  </conditionalFormatting>
  <conditionalFormatting sqref="G8:G53">
    <cfRule type="cellIs" dxfId="17" priority="11" operator="equal">
      <formula>$T$15</formula>
    </cfRule>
    <cfRule type="cellIs" dxfId="16" priority="12" operator="equal">
      <formula>$T$16</formula>
    </cfRule>
    <cfRule type="cellIs" dxfId="15" priority="13" operator="equal">
      <formula>$T$17</formula>
    </cfRule>
    <cfRule type="cellIs" dxfId="1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56AC05EA-9B0E-4369-A4C5-C2138983E4B8}"/>
    <dataValidation allowBlank="1" showInputMessage="1" showErrorMessage="1" prompt="La probabilidad se encuentra determinada por una escala de 1 a 3, siendo 1 la menor probabilidad de ocurrencia del riesgo y 3 la mayor probabilidad de  ocurrencia." sqref="JC7" xr:uid="{25288910-AFB1-4756-A028-649DB21F6512}"/>
    <dataValidation type="list" allowBlank="1" showInputMessage="1" showErrorMessage="1" sqref="JD8:JJ15 JD28:JJ30" xr:uid="{F79459A2-173C-4D2E-A6FD-FD1D8228CE67}">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9C1F8-B808-4B81-86BA-0A2C0EB6AE49}">
  <dimension ref="A1:JJ66"/>
  <sheetViews>
    <sheetView showGridLines="0" topLeftCell="A48" zoomScale="60" zoomScaleNormal="60" workbookViewId="0">
      <selection activeCell="D49" sqref="D49"/>
    </sheetView>
  </sheetViews>
  <sheetFormatPr baseColWidth="10" defaultColWidth="0" defaultRowHeight="13" zeroHeight="1" x14ac:dyDescent="0.35"/>
  <cols>
    <col min="1" max="1" width="6.453125" style="113" customWidth="1"/>
    <col min="2" max="2" width="21.81640625" style="113" customWidth="1"/>
    <col min="3" max="3" width="22.1796875" style="113" customWidth="1"/>
    <col min="4" max="4" width="44.453125" style="115" customWidth="1"/>
    <col min="5" max="5" width="21.453125" style="114" customWidth="1"/>
    <col min="6" max="6" width="14.54296875" style="114" customWidth="1"/>
    <col min="7" max="7" width="24.1796875" style="114" customWidth="1"/>
    <col min="8" max="8" width="10.1796875" style="114" bestFit="1" customWidth="1"/>
    <col min="9" max="9" width="7.453125" style="114" customWidth="1"/>
    <col min="10" max="10" width="14" style="114" customWidth="1"/>
    <col min="11" max="11" width="12.453125" style="114" customWidth="1"/>
    <col min="12" max="12" width="16" style="114" customWidth="1"/>
    <col min="13" max="13" width="19.54296875" style="114" customWidth="1"/>
    <col min="14" max="14" width="16.54296875" style="114" customWidth="1"/>
    <col min="15" max="15" width="15.81640625" style="114" customWidth="1"/>
    <col min="16" max="16" width="3.81640625" style="114" customWidth="1"/>
    <col min="17" max="17" width="4.81640625" style="113" hidden="1" customWidth="1"/>
    <col min="18" max="18" width="5.81640625" style="113" hidden="1" customWidth="1"/>
    <col min="19" max="24" width="14" style="113" hidden="1" customWidth="1"/>
    <col min="25" max="29" width="11.453125" style="113" hidden="1" customWidth="1"/>
    <col min="30" max="30" width="5.453125" style="113" hidden="1" customWidth="1"/>
    <col min="31" max="31" width="26.81640625" style="113" hidden="1" customWidth="1"/>
    <col min="32" max="36" width="22.81640625" style="114" hidden="1" customWidth="1"/>
    <col min="37" max="37" width="23.453125" style="113" hidden="1" customWidth="1"/>
    <col min="38" max="265" width="11.453125" style="113" hidden="1" customWidth="1"/>
    <col min="266" max="266" width="12.453125" style="113" hidden="1" customWidth="1"/>
    <col min="267" max="267" width="47" style="113" hidden="1" customWidth="1"/>
    <col min="268" max="268" width="35" style="113" hidden="1" customWidth="1"/>
    <col min="269" max="269" width="47" style="113" hidden="1" customWidth="1"/>
    <col min="270" max="270" width="35" style="113" hidden="1" customWidth="1"/>
    <col min="271" max="16384" width="14.453125" style="113" hidden="1"/>
  </cols>
  <sheetData>
    <row r="1" spans="2:38" s="116" customFormat="1" ht="26" x14ac:dyDescent="0.3">
      <c r="B1" s="56" t="s">
        <v>84</v>
      </c>
      <c r="C1" s="56"/>
      <c r="D1" s="56"/>
      <c r="E1" s="56"/>
      <c r="F1" s="56"/>
      <c r="G1" s="56"/>
      <c r="H1" s="56"/>
      <c r="I1" s="56"/>
      <c r="J1" s="56"/>
      <c r="K1" s="56"/>
      <c r="L1" s="56"/>
      <c r="M1" s="56"/>
      <c r="N1" s="56"/>
      <c r="O1" s="56"/>
      <c r="P1" s="56"/>
      <c r="Q1" s="56"/>
      <c r="R1" s="126"/>
      <c r="S1" s="127"/>
      <c r="T1" s="128" t="s">
        <v>69</v>
      </c>
      <c r="U1" s="128"/>
      <c r="V1" s="128"/>
      <c r="W1" s="128"/>
      <c r="X1" s="129"/>
      <c r="AF1" s="130"/>
      <c r="AG1" s="130"/>
      <c r="AH1" s="130"/>
      <c r="AI1" s="130"/>
      <c r="AJ1" s="130"/>
    </row>
    <row r="2" spans="2:38" s="116" customFormat="1" ht="26" x14ac:dyDescent="0.3">
      <c r="B2" s="56" t="s">
        <v>91</v>
      </c>
      <c r="C2" s="56"/>
      <c r="D2" s="56"/>
      <c r="E2" s="56"/>
      <c r="F2" s="56"/>
      <c r="G2" s="56"/>
      <c r="H2" s="56"/>
      <c r="I2" s="56"/>
      <c r="J2" s="56"/>
      <c r="K2" s="56"/>
      <c r="L2" s="56"/>
      <c r="M2" s="56"/>
      <c r="N2" s="56"/>
      <c r="O2" s="56"/>
      <c r="P2" s="56"/>
      <c r="Q2" s="56"/>
      <c r="R2" s="199"/>
      <c r="T2" s="200"/>
      <c r="U2" s="200"/>
      <c r="V2" s="200"/>
      <c r="W2" s="200"/>
      <c r="X2" s="201"/>
      <c r="AF2" s="130"/>
      <c r="AG2" s="130"/>
      <c r="AH2" s="130"/>
      <c r="AI2" s="130"/>
      <c r="AJ2" s="130"/>
    </row>
    <row r="3" spans="2:38" s="116" customFormat="1" ht="26" x14ac:dyDescent="0.3">
      <c r="B3" s="56" t="s">
        <v>92</v>
      </c>
      <c r="C3" s="56"/>
      <c r="D3" s="56"/>
      <c r="E3" s="56"/>
      <c r="F3" s="56"/>
      <c r="G3" s="56"/>
      <c r="H3" s="56"/>
      <c r="I3" s="56"/>
      <c r="J3" s="56"/>
      <c r="K3" s="56"/>
      <c r="L3" s="56"/>
      <c r="M3" s="56"/>
      <c r="N3" s="56"/>
      <c r="O3" s="56"/>
      <c r="P3" s="56"/>
      <c r="Q3" s="56"/>
      <c r="R3" s="199"/>
      <c r="T3" s="200"/>
      <c r="U3" s="200"/>
      <c r="V3" s="200"/>
      <c r="W3" s="200"/>
      <c r="X3" s="201"/>
      <c r="AF3" s="130"/>
      <c r="AG3" s="130"/>
      <c r="AH3" s="130"/>
      <c r="AI3" s="130"/>
      <c r="AJ3" s="130"/>
    </row>
    <row r="4" spans="2:38" s="116" customFormat="1" ht="13.5" thickBot="1" x14ac:dyDescent="0.35">
      <c r="D4" s="202"/>
      <c r="E4" s="130"/>
      <c r="F4" s="130"/>
      <c r="G4" s="130"/>
      <c r="R4" s="199"/>
      <c r="T4" s="200"/>
      <c r="U4" s="200"/>
      <c r="V4" s="200"/>
      <c r="W4" s="200"/>
      <c r="X4" s="201"/>
      <c r="AF4" s="130"/>
      <c r="AG4" s="130"/>
      <c r="AH4" s="130"/>
      <c r="AI4" s="130"/>
      <c r="AJ4" s="130"/>
    </row>
    <row r="5" spans="2:38" s="116" customFormat="1" ht="13.75" customHeight="1" thickBot="1" x14ac:dyDescent="0.35">
      <c r="B5" s="117" t="str">
        <f>'[6]Mapa de Calor Riesgo Residual'!B5</f>
        <v>PROCESO</v>
      </c>
      <c r="C5" s="118" t="str">
        <f>'[6]Mapa de Calor Riesgo Residual'!C5</f>
        <v>RIESGO</v>
      </c>
      <c r="D5" s="119"/>
      <c r="E5" s="120" t="str">
        <f>'[6]Mapa de Calor Riesgo Residual'!E5</f>
        <v>CALIFICACIÓN RIESGO RESIDUAL</v>
      </c>
      <c r="F5" s="121"/>
      <c r="G5" s="122"/>
      <c r="I5" s="123" t="str">
        <f>'[6]Mapa de Calor Riesgo Residual'!I5</f>
        <v>MAPA DE CALOR RIESGO RESIDUAL</v>
      </c>
      <c r="J5" s="124"/>
      <c r="K5" s="124"/>
      <c r="L5" s="124"/>
      <c r="M5" s="124"/>
      <c r="N5" s="124"/>
      <c r="O5" s="125"/>
      <c r="R5" s="199"/>
      <c r="T5" s="200"/>
      <c r="U5" s="200"/>
      <c r="V5" s="200"/>
      <c r="W5" s="200"/>
      <c r="X5" s="201"/>
      <c r="AF5" s="130"/>
      <c r="AG5" s="130"/>
      <c r="AH5" s="130"/>
      <c r="AI5" s="130"/>
      <c r="AJ5" s="130"/>
    </row>
    <row r="6" spans="2:38" ht="13.4" customHeight="1" thickBot="1" x14ac:dyDescent="0.4">
      <c r="B6" s="131"/>
      <c r="C6" s="132"/>
      <c r="D6" s="133"/>
      <c r="E6" s="134"/>
      <c r="F6" s="135"/>
      <c r="G6" s="136"/>
      <c r="H6" s="137"/>
      <c r="I6" s="138"/>
      <c r="J6" s="139"/>
      <c r="K6" s="128" t="str">
        <f>'[6]Mapa de Calor Riesgo Residual'!K6</f>
        <v>Impacto</v>
      </c>
      <c r="L6" s="128"/>
      <c r="M6" s="128"/>
      <c r="N6" s="128"/>
      <c r="O6" s="129"/>
      <c r="P6" s="137"/>
      <c r="R6" s="140"/>
      <c r="T6" s="141"/>
      <c r="U6" s="141"/>
      <c r="V6" s="141"/>
      <c r="W6" s="141"/>
      <c r="X6" s="142"/>
      <c r="Y6" s="143"/>
      <c r="Z6" s="143"/>
      <c r="AA6" s="143"/>
      <c r="AB6" s="143"/>
      <c r="AC6" s="143"/>
      <c r="AD6" s="143"/>
      <c r="AE6" s="143"/>
    </row>
    <row r="7" spans="2:38" ht="40" customHeight="1" thickBot="1" x14ac:dyDescent="0.35">
      <c r="B7" s="203"/>
      <c r="C7" s="204" t="str">
        <f>'[6]Mapa de Calor Riesgo Residual'!C7</f>
        <v>No. DEL RIESGO</v>
      </c>
      <c r="D7" s="205" t="str">
        <f>'[6]Mapa de Calor Riesgo Residual'!D7</f>
        <v>DESCRIPCIÓN DEL RIESGO</v>
      </c>
      <c r="E7" s="205" t="str">
        <f>'[6]Mapa de Calor Riesgo Residual'!E7</f>
        <v>PROBABILIDAD</v>
      </c>
      <c r="F7" s="205" t="str">
        <f>'[6]Mapa de Calor Riesgo Residual'!F7</f>
        <v>IMPACTO</v>
      </c>
      <c r="G7" s="206" t="str">
        <f>'[6]Mapa de Calor Riesgo Residual'!G7</f>
        <v>SEVERIDAD (NIVEL DE RIESGO)</v>
      </c>
      <c r="H7" s="137"/>
      <c r="I7" s="140"/>
      <c r="J7" s="148"/>
      <c r="K7" s="149" t="str">
        <f>'[6]Mapa de Calor Riesgo Residual'!K7</f>
        <v>Leve</v>
      </c>
      <c r="L7" s="149" t="str">
        <f>'[6]Mapa de Calor Riesgo Residual'!L7</f>
        <v>Menor</v>
      </c>
      <c r="M7" s="149" t="str">
        <f>'[6]Mapa de Calor Riesgo Residual'!M7</f>
        <v>Moderado</v>
      </c>
      <c r="N7" s="149" t="str">
        <f>'[6]Mapa de Calor Riesgo Residual'!N7</f>
        <v>Mayor</v>
      </c>
      <c r="O7" s="150" t="str">
        <f>'[6]Mapa de Calor Riesgo Residual'!O7</f>
        <v>Catastrófico</v>
      </c>
      <c r="P7" s="137"/>
      <c r="R7" s="140"/>
      <c r="S7" s="151"/>
      <c r="T7" s="152"/>
      <c r="U7" s="152"/>
      <c r="V7" s="152"/>
      <c r="W7" s="152"/>
      <c r="X7" s="153"/>
      <c r="AA7" s="143"/>
      <c r="AB7" s="143"/>
      <c r="AC7" s="154"/>
      <c r="AD7" s="154"/>
      <c r="AE7" s="154"/>
      <c r="AF7" s="154"/>
      <c r="AG7" s="154"/>
      <c r="AH7" s="154"/>
      <c r="AI7" s="154"/>
      <c r="AJ7" s="154"/>
      <c r="AK7" s="154"/>
      <c r="AL7" s="154"/>
    </row>
    <row r="8" spans="2:38" ht="93" customHeight="1" x14ac:dyDescent="0.3">
      <c r="B8" s="207" t="str">
        <f>'[6]Mapa de Calor Riesgo Residual'!B8</f>
        <v>CES Comunicación estratégica</v>
      </c>
      <c r="C8" s="208" t="str">
        <f>'[6]Mapa de Calor Riesgo Residual'!C8</f>
        <v>CES-01</v>
      </c>
      <c r="D8" s="209" t="str">
        <f>'[6]Mapa de Calor Riesgo Residual'!D8</f>
        <v xml:space="preserve">Posibilidad de afectación reputacional por falta de claridad, precisión y transparencia en la información publicada debido a inexistencia de política de comunicaciones </v>
      </c>
      <c r="E8" s="210" t="str">
        <f>'[6]Mapa de Calor Riesgo Residual'!E8</f>
        <v>Baja</v>
      </c>
      <c r="F8" s="210" t="str">
        <f>'[6]Mapa de Calor Riesgo Residual'!F8</f>
        <v>Moderado</v>
      </c>
      <c r="G8" s="211" t="str">
        <f>'[6]Mapa de Calor Riesgo Residual'!G8</f>
        <v>Moderado</v>
      </c>
      <c r="H8" s="160"/>
      <c r="I8" s="161" t="str">
        <f>'[6]Mapa de Calor Riesgo Residual'!I8</f>
        <v>Probabilidad</v>
      </c>
      <c r="J8" s="149" t="str">
        <f>'[6]Mapa de Calor Riesgo Residual'!J8</f>
        <v>Muy Alta</v>
      </c>
      <c r="K8" s="162" t="str">
        <f>'[6]Mapa de Calor Riesgo Residual'!K8</f>
        <v/>
      </c>
      <c r="L8" s="162" t="str">
        <f>'[6]Mapa de Calor Riesgo Residual'!L8</f>
        <v/>
      </c>
      <c r="M8" s="162" t="str">
        <f>'[6]Mapa de Calor Riesgo Residual'!M8</f>
        <v/>
      </c>
      <c r="N8" s="162" t="str">
        <f>'[6]Mapa de Calor Riesgo Residual'!N8</f>
        <v/>
      </c>
      <c r="O8" s="163" t="str">
        <f>'[6]Mapa de Calor Riesgo Residual'!O8</f>
        <v/>
      </c>
      <c r="P8" s="160"/>
      <c r="Q8" s="212"/>
      <c r="R8" s="165"/>
      <c r="S8" s="152"/>
      <c r="T8" s="162"/>
      <c r="U8" s="162"/>
      <c r="V8" s="162"/>
      <c r="W8" s="162"/>
      <c r="X8" s="163"/>
      <c r="AA8" s="143"/>
      <c r="AB8" s="143"/>
      <c r="AC8" s="154"/>
      <c r="AD8" s="154"/>
      <c r="AE8" s="154"/>
      <c r="AF8" s="166"/>
      <c r="AG8" s="166"/>
      <c r="AH8" s="166"/>
      <c r="AI8" s="166"/>
      <c r="AJ8" s="166"/>
      <c r="AK8" s="154"/>
      <c r="AL8" s="154"/>
    </row>
    <row r="9" spans="2:38" ht="93" customHeight="1" x14ac:dyDescent="0.3">
      <c r="B9" s="167" t="str">
        <f>'[6]Mapa de Calor Riesgo Residual'!B9</f>
        <v>CES Comunicación estratégica</v>
      </c>
      <c r="C9" s="168" t="str">
        <f>'[6]Mapa de Calor Riesgo Residual'!C9</f>
        <v>CES-02</v>
      </c>
      <c r="D9" s="169" t="str">
        <f>'[6]Mapa de Calor Riesgo Residual'!D9</f>
        <v>Posibilidad de afectación reputacional y económica por solicitudes incompletas, imprecisas y en destiempo debido a falta de planeación por parte de las dependencias en la proyección de actividades de comunicaciones para la vigencia</v>
      </c>
      <c r="E9" s="170" t="str">
        <f>'[6]Mapa de Calor Riesgo Residual'!E9</f>
        <v>Muy baja</v>
      </c>
      <c r="F9" s="170" t="str">
        <f>'[6]Mapa de Calor Riesgo Residual'!F9</f>
        <v>Catastrófico</v>
      </c>
      <c r="G9" s="171" t="str">
        <f>'[6]Mapa de Calor Riesgo Residual'!G9</f>
        <v>Extremo</v>
      </c>
      <c r="H9" s="160"/>
      <c r="I9" s="161"/>
      <c r="J9" s="149" t="str">
        <f>'[6]Mapa de Calor Riesgo Residual'!J9</f>
        <v>Alta</v>
      </c>
      <c r="K9" s="172" t="str">
        <f>'[6]Mapa de Calor Riesgo Residual'!K9</f>
        <v/>
      </c>
      <c r="L9" s="172" t="str">
        <f>'[6]Mapa de Calor Riesgo Residual'!L9</f>
        <v/>
      </c>
      <c r="M9" s="162" t="str">
        <f>'[6]Mapa de Calor Riesgo Residual'!M9</f>
        <v/>
      </c>
      <c r="N9" s="162" t="str">
        <f>'[6]Mapa de Calor Riesgo Residual'!N9</f>
        <v/>
      </c>
      <c r="O9" s="163" t="str">
        <f>'[6]Mapa de Calor Riesgo Residual'!O9</f>
        <v/>
      </c>
      <c r="P9" s="160"/>
      <c r="Q9" s="212"/>
      <c r="R9" s="165"/>
      <c r="S9" s="152"/>
      <c r="T9" s="172"/>
      <c r="U9" s="172"/>
      <c r="V9" s="162"/>
      <c r="W9" s="162"/>
      <c r="X9" s="163"/>
      <c r="AA9" s="143"/>
      <c r="AB9" s="143"/>
      <c r="AC9" s="154"/>
      <c r="AD9" s="173"/>
      <c r="AE9" s="174"/>
      <c r="AF9" s="166"/>
      <c r="AG9" s="166"/>
      <c r="AH9" s="166"/>
      <c r="AI9" s="166"/>
      <c r="AJ9" s="166"/>
      <c r="AK9" s="154"/>
      <c r="AL9" s="154"/>
    </row>
    <row r="10" spans="2:38" ht="93" customHeight="1" x14ac:dyDescent="0.3">
      <c r="B10" s="167" t="str">
        <f>'[6]Mapa de Calor Riesgo Residual'!B10</f>
        <v>CES Comunicación estratégica</v>
      </c>
      <c r="C10" s="168" t="str">
        <f>'[6]Mapa de Calor Riesgo Residual'!C10</f>
        <v>CES-03</v>
      </c>
      <c r="D10" s="169" t="str">
        <f>'[6]Mapa de Calor Riesgo Residual'!D10</f>
        <v xml:space="preserve">Posibilidad de afectación reputacional por desarticulación entre entidad cabeza de sector y la Unidad debido a falta de comunicación efectiva </v>
      </c>
      <c r="E10" s="170" t="str">
        <f>'[6]Mapa de Calor Riesgo Residual'!E10</f>
        <v>Media</v>
      </c>
      <c r="F10" s="170" t="str">
        <f>'[6]Mapa de Calor Riesgo Residual'!F10</f>
        <v>Catastrófico</v>
      </c>
      <c r="G10" s="171" t="str">
        <f>'[6]Mapa de Calor Riesgo Residual'!G10</f>
        <v>Extremo</v>
      </c>
      <c r="H10" s="160"/>
      <c r="I10" s="161"/>
      <c r="J10" s="149" t="str">
        <f>'[6]Mapa de Calor Riesgo Residual'!J10</f>
        <v>Media</v>
      </c>
      <c r="K10" s="172" t="str">
        <f>'[6]Mapa de Calor Riesgo Residual'!K10</f>
        <v/>
      </c>
      <c r="L10" s="172" t="str">
        <f>'[6]Mapa de Calor Riesgo Residual'!L10</f>
        <v/>
      </c>
      <c r="M10" s="172" t="str">
        <f>'[6]Mapa de Calor Riesgo Residual'!M10</f>
        <v>GDO - 01, GFI - 02</v>
      </c>
      <c r="N10" s="162" t="str">
        <f>'[6]Mapa de Calor Riesgo Residual'!N10</f>
        <v>GAD - 05</v>
      </c>
      <c r="O10" s="163" t="str">
        <f>'[6]Mapa de Calor Riesgo Residual'!O10</f>
        <v>CES-03, CES -04, REC-01, MIS-01, GDO - 02</v>
      </c>
      <c r="P10" s="160"/>
      <c r="Q10" s="212"/>
      <c r="R10" s="165"/>
      <c r="S10" s="152"/>
      <c r="T10" s="172"/>
      <c r="U10" s="172"/>
      <c r="V10" s="172"/>
      <c r="W10" s="162"/>
      <c r="X10" s="163"/>
      <c r="AA10" s="143"/>
      <c r="AB10" s="143"/>
      <c r="AC10" s="154"/>
      <c r="AD10" s="173"/>
      <c r="AE10" s="174"/>
      <c r="AF10" s="166"/>
      <c r="AG10" s="166"/>
      <c r="AH10" s="166"/>
      <c r="AI10" s="166"/>
      <c r="AJ10" s="175"/>
      <c r="AK10" s="154"/>
      <c r="AL10" s="154"/>
    </row>
    <row r="11" spans="2:38" ht="159.65" customHeight="1" x14ac:dyDescent="0.3">
      <c r="B11" s="167" t="str">
        <f>'[6]Mapa de Calor Riesgo Residual'!B11</f>
        <v>Comunicación Estratégica</v>
      </c>
      <c r="C11" s="168" t="str">
        <f>'[6]Mapa de Calor Riesgo Residual'!C11</f>
        <v>CES -04</v>
      </c>
      <c r="D11" s="169" t="str">
        <f>'[6]Mapa de Calor Riesgo Residual'!D11</f>
        <v>Posibilidad de afectación a grupos de valor por intereses particulares en las comunicaciones del PAE por parte de otros actores con desconocimiento de los lineamientos normativos y técnicos para la operación del programa</v>
      </c>
      <c r="E11" s="170" t="str">
        <f>'[6]Mapa de Calor Riesgo Residual'!E11</f>
        <v>Media</v>
      </c>
      <c r="F11" s="170" t="str">
        <f>'[6]Mapa de Calor Riesgo Residual'!F11</f>
        <v>Catastrófico</v>
      </c>
      <c r="G11" s="171" t="str">
        <f>'[6]Mapa de Calor Riesgo Residual'!G11</f>
        <v>Extremo</v>
      </c>
      <c r="H11" s="160"/>
      <c r="I11" s="161"/>
      <c r="J11" s="149" t="str">
        <f>'[6]Mapa de Calor Riesgo Residual'!J11</f>
        <v>Baja</v>
      </c>
      <c r="K11" s="176" t="str">
        <f>'[6]Mapa de Calor Riesgo Residual'!K11</f>
        <v/>
      </c>
      <c r="L11" s="172" t="str">
        <f>'[6]Mapa de Calor Riesgo Residual'!L11</f>
        <v>GCA - 01, GFI - 03, GTH-02, GTH-04</v>
      </c>
      <c r="M11" s="172" t="str">
        <f>'[6]Mapa de Calor Riesgo Residual'!M11</f>
        <v>CES-01, DES -01, GAD - 02, GCA - 02, GDO - 03, GFI - 04, GJD-02, GJD-03, GTH-03, MTS-02, EMC - 03</v>
      </c>
      <c r="N11" s="162" t="str">
        <f>'[6]Mapa de Calor Riesgo Residual'!N11</f>
        <v>DES -02, GAD - 01, GAD - 03, MTS-01, EMC - 01</v>
      </c>
      <c r="O11" s="163" t="str">
        <f>'[6]Mapa de Calor Riesgo Residual'!O11</f>
        <v>REC-02, REC-03, GIT- 01, GIT- 04, MIS-02, GCA - 03, GJD-01, GTH-05, GTH-06</v>
      </c>
      <c r="P11" s="160"/>
      <c r="Q11" s="212"/>
      <c r="R11" s="165"/>
      <c r="S11" s="152"/>
      <c r="T11" s="176"/>
      <c r="U11" s="172"/>
      <c r="V11" s="172"/>
      <c r="W11" s="162"/>
      <c r="X11" s="163"/>
      <c r="AA11" s="143"/>
      <c r="AB11" s="143"/>
      <c r="AC11" s="154"/>
      <c r="AD11" s="173"/>
      <c r="AE11" s="174"/>
      <c r="AF11" s="166"/>
      <c r="AG11" s="166"/>
      <c r="AH11" s="166"/>
      <c r="AI11" s="175"/>
      <c r="AJ11" s="166"/>
      <c r="AK11" s="154"/>
      <c r="AL11" s="154"/>
    </row>
    <row r="12" spans="2:38" ht="93" customHeight="1" thickBot="1" x14ac:dyDescent="0.35">
      <c r="B12" s="167" t="str">
        <f>'[6]Mapa de Calor Riesgo Residual'!B12</f>
        <v xml:space="preserve"> Direccionamiento Estratégico</v>
      </c>
      <c r="C12" s="168" t="str">
        <f>'[6]Mapa de Calor Riesgo Residual'!C12</f>
        <v>DES -01</v>
      </c>
      <c r="D12" s="169" t="str">
        <f>'[6]Mapa de Calor Riesgo Residual'!D12</f>
        <v>Posibilidad de afectación reputacional por el incumplimiento de los objetivos y metas institucionales debido a la implementación de lineamientos estratégicos internos desarticulados con la operación</v>
      </c>
      <c r="E12" s="170" t="str">
        <f>'[6]Mapa de Calor Riesgo Residual'!E12</f>
        <v>Baja</v>
      </c>
      <c r="F12" s="170" t="str">
        <f>'[6]Mapa de Calor Riesgo Residual'!F12</f>
        <v>Moderado</v>
      </c>
      <c r="G12" s="171" t="str">
        <f>'[6]Mapa de Calor Riesgo Residual'!G12</f>
        <v>Moderado</v>
      </c>
      <c r="H12" s="160"/>
      <c r="I12" s="177"/>
      <c r="J12" s="178" t="str">
        <f>'[6]Mapa de Calor Riesgo Residual'!J12</f>
        <v>Muy Baja</v>
      </c>
      <c r="K12" s="179" t="str">
        <f>'[6]Mapa de Calor Riesgo Residual'!K12</f>
        <v/>
      </c>
      <c r="L12" s="179" t="str">
        <f>'[6]Mapa de Calor Riesgo Residual'!L12</f>
        <v/>
      </c>
      <c r="M12" s="180" t="str">
        <f>'[6]Mapa de Calor Riesgo Residual'!M12</f>
        <v>DES -03, GFI - 01, GFI - 05</v>
      </c>
      <c r="N12" s="181" t="str">
        <f>'[6]Mapa de Calor Riesgo Residual'!N12</f>
        <v>GAD - 04, GTH-01</v>
      </c>
      <c r="O12" s="182" t="str">
        <f>'[6]Mapa de Calor Riesgo Residual'!O12</f>
        <v>CES-02, GIT- 02, GIT- 03, MIS-03</v>
      </c>
      <c r="P12" s="160"/>
      <c r="Q12" s="212"/>
      <c r="R12" s="184"/>
      <c r="S12" s="185"/>
      <c r="T12" s="179"/>
      <c r="U12" s="179"/>
      <c r="V12" s="180"/>
      <c r="W12" s="181"/>
      <c r="X12" s="182"/>
      <c r="AA12" s="143"/>
      <c r="AB12" s="143"/>
      <c r="AC12" s="154"/>
      <c r="AD12" s="173"/>
      <c r="AE12" s="174"/>
      <c r="AF12" s="166"/>
      <c r="AG12" s="166"/>
      <c r="AH12" s="166"/>
      <c r="AI12" s="186"/>
      <c r="AJ12" s="166"/>
      <c r="AK12" s="154"/>
      <c r="AL12" s="154"/>
    </row>
    <row r="13" spans="2:38" ht="93" customHeight="1" x14ac:dyDescent="0.3">
      <c r="B13" s="167" t="str">
        <f>'[6]Mapa de Calor Riesgo Residual'!B13</f>
        <v xml:space="preserve"> Direccionamiento Estratégico</v>
      </c>
      <c r="C13" s="168" t="str">
        <f>'[6]Mapa de Calor Riesgo Residual'!C13</f>
        <v>DES -02</v>
      </c>
      <c r="D13" s="169" t="str">
        <f>'[6]Mapa de Calor Riesgo Residual'!D13</f>
        <v>Posibilidad de afectación reputacional por bajo indice de desempeño institucional debido a la inadecuada e insuficiente implementación de los lineamientos definidos en el MIPG y los sistemas de gestión complementarios</v>
      </c>
      <c r="E13" s="170" t="str">
        <f>'[6]Mapa de Calor Riesgo Residual'!E13</f>
        <v>Baja</v>
      </c>
      <c r="F13" s="170" t="str">
        <f>'[6]Mapa de Calor Riesgo Residual'!F13</f>
        <v>Mayor</v>
      </c>
      <c r="G13" s="171" t="str">
        <f>'[6]Mapa de Calor Riesgo Residual'!G13</f>
        <v>Alto</v>
      </c>
      <c r="H13" s="160"/>
      <c r="I13" s="160"/>
      <c r="J13" s="160"/>
      <c r="K13" s="160"/>
      <c r="L13" s="160"/>
      <c r="M13" s="160"/>
      <c r="N13" s="160"/>
      <c r="O13" s="160"/>
      <c r="P13" s="160"/>
      <c r="AA13" s="143"/>
      <c r="AB13" s="143"/>
      <c r="AC13" s="154"/>
      <c r="AD13" s="173"/>
      <c r="AE13" s="174"/>
      <c r="AF13" s="166"/>
      <c r="AG13" s="166"/>
      <c r="AH13" s="166"/>
      <c r="AI13" s="166"/>
      <c r="AJ13" s="166"/>
      <c r="AK13" s="154"/>
      <c r="AL13" s="154"/>
    </row>
    <row r="14" spans="2:38" ht="93" customHeight="1" x14ac:dyDescent="0.3">
      <c r="B14" s="167" t="str">
        <f>'[6]Mapa de Calor Riesgo Residual'!B14</f>
        <v xml:space="preserve"> Direccionamiento Estratégico</v>
      </c>
      <c r="C14" s="168" t="str">
        <f>'[6]Mapa de Calor Riesgo Residual'!C14</f>
        <v>DES -03</v>
      </c>
      <c r="D14" s="169" t="str">
        <f>'[6]Mapa de Calor Riesgo Residual'!D14</f>
        <v>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v>
      </c>
      <c r="E14" s="170" t="str">
        <f>'[6]Mapa de Calor Riesgo Residual'!E14</f>
        <v>Muy baja</v>
      </c>
      <c r="F14" s="170" t="str">
        <f>'[6]Mapa de Calor Riesgo Residual'!F14</f>
        <v>Moderado</v>
      </c>
      <c r="G14" s="171" t="str">
        <f>'[6]Mapa de Calor Riesgo Residual'!G14</f>
        <v>Moderado</v>
      </c>
      <c r="H14" s="160"/>
      <c r="I14" s="160"/>
      <c r="J14" s="160"/>
      <c r="K14" s="160"/>
      <c r="L14" s="160"/>
      <c r="M14" s="160"/>
      <c r="N14" s="160"/>
      <c r="O14" s="160"/>
      <c r="P14" s="160"/>
      <c r="T14" s="187"/>
      <c r="V14" s="143"/>
      <c r="W14" s="143"/>
      <c r="X14" s="143"/>
      <c r="Y14" s="143"/>
      <c r="Z14" s="143"/>
      <c r="AA14" s="143"/>
      <c r="AB14" s="143"/>
      <c r="AC14" s="154"/>
      <c r="AD14" s="173"/>
      <c r="AE14" s="154"/>
      <c r="AF14" s="174"/>
      <c r="AG14" s="174"/>
      <c r="AH14" s="174"/>
      <c r="AI14" s="174"/>
      <c r="AJ14" s="174"/>
      <c r="AK14" s="154"/>
      <c r="AL14" s="154"/>
    </row>
    <row r="15" spans="2:38" ht="93" customHeight="1" x14ac:dyDescent="0.3">
      <c r="B15" s="167" t="str">
        <f>'[6]Mapa de Calor Riesgo Residual'!B15</f>
        <v>Relación Estado - Ciudadano </v>
      </c>
      <c r="C15" s="168" t="str">
        <f>'[6]Mapa de Calor Riesgo Residual'!C15</f>
        <v>REC-01</v>
      </c>
      <c r="D15" s="169" t="str">
        <f>'[6]Mapa de Calor Riesgo Residual'!D15</f>
        <v>Posibilidad de afectación reputacional por sanciones de entes de control debido a incumplimiento de los términos de ley para la gestión de solicitudes</v>
      </c>
      <c r="E15" s="170" t="str">
        <f>'[6]Mapa de Calor Riesgo Residual'!E15</f>
        <v>Media</v>
      </c>
      <c r="F15" s="170" t="str">
        <f>'[6]Mapa de Calor Riesgo Residual'!F15</f>
        <v>Catastrófico</v>
      </c>
      <c r="G15" s="171" t="str">
        <f>'[6]Mapa de Calor Riesgo Residual'!G15</f>
        <v>Extremo</v>
      </c>
      <c r="H15" s="160"/>
      <c r="I15" s="160"/>
      <c r="J15" s="160"/>
      <c r="K15" s="160"/>
      <c r="L15" s="160"/>
      <c r="M15" s="160"/>
      <c r="N15" s="160"/>
      <c r="O15" s="160"/>
      <c r="P15" s="160"/>
      <c r="T15" s="188"/>
      <c r="V15" s="143"/>
      <c r="W15" s="143"/>
      <c r="X15" s="143"/>
      <c r="Y15" s="143"/>
      <c r="Z15" s="143"/>
      <c r="AA15" s="143"/>
      <c r="AB15" s="143"/>
      <c r="AC15" s="154"/>
      <c r="AD15" s="154"/>
      <c r="AE15" s="154"/>
      <c r="AF15" s="166"/>
      <c r="AG15" s="166"/>
      <c r="AH15" s="166"/>
      <c r="AI15" s="166"/>
      <c r="AJ15" s="166"/>
      <c r="AK15" s="154"/>
      <c r="AL15" s="154"/>
    </row>
    <row r="16" spans="2:38" ht="93" customHeight="1" x14ac:dyDescent="0.3">
      <c r="B16" s="167" t="str">
        <f>'[6]Mapa de Calor Riesgo Residual'!B16</f>
        <v>Relación Estado - Ciudadano </v>
      </c>
      <c r="C16" s="168" t="str">
        <f>'[6]Mapa de Calor Riesgo Residual'!C16</f>
        <v>REC-02</v>
      </c>
      <c r="D16" s="169" t="str">
        <f>'[6]Mapa de Calor Riesgo Residual'!D16</f>
        <v>Posibilidad de afectación reputacional por la desarticulación interna en la gestión de grupos de valor e interés debido a ausencia y/o desactualización de lineamientos internos</v>
      </c>
      <c r="E16" s="170" t="str">
        <f>'[6]Mapa de Calor Riesgo Residual'!E16</f>
        <v>Baja</v>
      </c>
      <c r="F16" s="170" t="str">
        <f>'[6]Mapa de Calor Riesgo Residual'!F16</f>
        <v>Catastrófico</v>
      </c>
      <c r="G16" s="171" t="str">
        <f>'[6]Mapa de Calor Riesgo Residual'!G16</f>
        <v>Extremo</v>
      </c>
      <c r="H16" s="160"/>
      <c r="I16" s="160"/>
      <c r="J16" s="160"/>
      <c r="K16" s="160"/>
      <c r="L16" s="160"/>
      <c r="M16" s="160"/>
      <c r="N16" s="160"/>
      <c r="O16" s="160"/>
      <c r="P16" s="160"/>
      <c r="T16" s="162"/>
      <c r="U16" s="143"/>
      <c r="V16" s="143"/>
      <c r="W16" s="143"/>
      <c r="X16" s="143"/>
      <c r="Y16" s="143"/>
      <c r="Z16" s="143"/>
      <c r="AA16" s="143"/>
      <c r="AB16" s="143"/>
      <c r="AC16" s="154"/>
      <c r="AD16" s="154"/>
      <c r="AE16" s="154"/>
      <c r="AF16" s="166"/>
      <c r="AG16" s="166"/>
      <c r="AH16" s="166"/>
      <c r="AI16" s="166"/>
      <c r="AJ16" s="166"/>
      <c r="AK16" s="154"/>
      <c r="AL16" s="154"/>
    </row>
    <row r="17" spans="2:38" ht="93" customHeight="1" x14ac:dyDescent="0.3">
      <c r="B17" s="167" t="str">
        <f>'[6]Mapa de Calor Riesgo Residual'!B17</f>
        <v>Relación Estado - Ciudadano </v>
      </c>
      <c r="C17" s="168" t="str">
        <f>'[6]Mapa de Calor Riesgo Residual'!C17</f>
        <v>REC-03</v>
      </c>
      <c r="D17" s="169" t="str">
        <f>'[6]Mapa de Calor Riesgo Residual'!D17</f>
        <v xml:space="preserve">Posibilidad de recibir o solicitar cualquier dádiva o beneficio a nombre propio o de terceros con el fin de priorizar la respuestas a solicitudes </v>
      </c>
      <c r="E17" s="170" t="str">
        <f>'[6]Mapa de Calor Riesgo Residual'!E17</f>
        <v>Baja</v>
      </c>
      <c r="F17" s="170" t="str">
        <f>'[6]Mapa de Calor Riesgo Residual'!F17</f>
        <v>Catastrófico</v>
      </c>
      <c r="G17" s="171" t="str">
        <f>'[6]Mapa de Calor Riesgo Residual'!G17</f>
        <v>Extremo</v>
      </c>
      <c r="H17" s="160"/>
      <c r="I17" s="160"/>
      <c r="J17" s="160"/>
      <c r="K17" s="160"/>
      <c r="L17" s="160"/>
      <c r="M17" s="160"/>
      <c r="N17" s="160"/>
      <c r="O17" s="160"/>
      <c r="P17" s="160"/>
      <c r="S17" s="189"/>
      <c r="T17" s="172"/>
      <c r="U17" s="189"/>
      <c r="V17" s="189"/>
      <c r="W17" s="189"/>
      <c r="X17" s="189"/>
      <c r="Y17" s="189"/>
      <c r="Z17" s="189"/>
      <c r="AA17" s="189"/>
      <c r="AB17" s="189"/>
      <c r="AC17" s="154"/>
      <c r="AD17" s="154"/>
      <c r="AE17" s="190"/>
      <c r="AF17" s="190"/>
      <c r="AG17" s="190"/>
      <c r="AH17" s="190"/>
      <c r="AI17" s="190"/>
      <c r="AJ17" s="190"/>
      <c r="AK17" s="154"/>
      <c r="AL17" s="154"/>
    </row>
    <row r="18" spans="2:38" ht="93" customHeight="1" x14ac:dyDescent="0.3">
      <c r="B18" s="167" t="str">
        <f>'[6]Mapa de Calor Riesgo Residual'!B18</f>
        <v>Gestión de Información y Tecnología</v>
      </c>
      <c r="C18" s="168" t="str">
        <f>'[6]Mapa de Calor Riesgo Residual'!C18</f>
        <v>GIT- 01</v>
      </c>
      <c r="D18" s="169" t="str">
        <f>'[6]Mapa de Calor Riesgo Residual'!D18</f>
        <v>Posibilidad de desvío de recursos físicos o económicos por identificación errónea de las necesidades que dan cumplimiento al objetivo del PROMISE para el favorecimiento propio o de un tercero</v>
      </c>
      <c r="E18" s="170" t="str">
        <f>'[6]Mapa de Calor Riesgo Residual'!E18</f>
        <v>Baja</v>
      </c>
      <c r="F18" s="170" t="str">
        <f>'[6]Mapa de Calor Riesgo Residual'!F18</f>
        <v>Catastrófico</v>
      </c>
      <c r="G18" s="171" t="str">
        <f>'[6]Mapa de Calor Riesgo Residual'!G18</f>
        <v>Extremo</v>
      </c>
      <c r="H18" s="160"/>
      <c r="I18" s="160"/>
      <c r="J18" s="160"/>
      <c r="K18" s="160"/>
      <c r="L18" s="160"/>
      <c r="M18" s="160"/>
      <c r="N18" s="160"/>
      <c r="O18" s="160"/>
      <c r="P18" s="160"/>
      <c r="S18" s="189"/>
      <c r="T18" s="176"/>
      <c r="AA18" s="189"/>
      <c r="AB18" s="189"/>
      <c r="AC18" s="154"/>
      <c r="AD18" s="154"/>
      <c r="AE18" s="154"/>
      <c r="AF18" s="166"/>
      <c r="AG18" s="166"/>
      <c r="AH18" s="166"/>
      <c r="AI18" s="166"/>
      <c r="AJ18" s="166"/>
      <c r="AK18" s="154"/>
      <c r="AL18" s="154"/>
    </row>
    <row r="19" spans="2:38" ht="93" customHeight="1" x14ac:dyDescent="0.3">
      <c r="B19" s="167" t="str">
        <f>'[6]Mapa de Calor Riesgo Residual'!B19</f>
        <v>Gestión de Información y Tecnología</v>
      </c>
      <c r="C19" s="168" t="str">
        <f>'[6]Mapa de Calor Riesgo Residual'!C19</f>
        <v>GIT- 02</v>
      </c>
      <c r="D19" s="169" t="str">
        <f>'[6]Mapa de Calor Riesgo Residual'!D19</f>
        <v>Posibilidad de afectación económica y reputacional  por debilidades en la formulación del PETI  debido a desconocimiento de las necesidades de la información de la entidad y grupos de valor</v>
      </c>
      <c r="E19" s="170" t="str">
        <f>'[6]Mapa de Calor Riesgo Residual'!E19</f>
        <v>Muy baja</v>
      </c>
      <c r="F19" s="170" t="str">
        <f>'[6]Mapa de Calor Riesgo Residual'!F19</f>
        <v>Catastrófico</v>
      </c>
      <c r="G19" s="171" t="str">
        <f>'[6]Mapa de Calor Riesgo Residual'!G19</f>
        <v>Extremo</v>
      </c>
      <c r="H19" s="160"/>
      <c r="I19" s="160"/>
      <c r="J19" s="160"/>
      <c r="K19" s="160"/>
      <c r="L19" s="160"/>
      <c r="M19" s="160"/>
      <c r="N19" s="160"/>
      <c r="O19" s="160"/>
      <c r="P19" s="160"/>
      <c r="Q19" s="191"/>
      <c r="R19" s="191"/>
      <c r="S19" s="189"/>
      <c r="AA19" s="189"/>
      <c r="AB19" s="189"/>
      <c r="AC19" s="154"/>
      <c r="AD19" s="154"/>
      <c r="AE19" s="154"/>
      <c r="AF19" s="166"/>
      <c r="AG19" s="166"/>
      <c r="AH19" s="166"/>
      <c r="AI19" s="166"/>
      <c r="AJ19" s="166"/>
      <c r="AK19" s="154"/>
      <c r="AL19" s="154"/>
    </row>
    <row r="20" spans="2:38" ht="93" customHeight="1" x14ac:dyDescent="0.3">
      <c r="B20" s="167" t="str">
        <f>'[6]Mapa de Calor Riesgo Residual'!B20</f>
        <v>Gestión de Información y Tecnología</v>
      </c>
      <c r="C20" s="168" t="str">
        <f>'[6]Mapa de Calor Riesgo Residual'!C20</f>
        <v>GIT- 03</v>
      </c>
      <c r="D20" s="169" t="str">
        <f>'[6]Mapa de Calor Riesgo Residual'!D20</f>
        <v>Posibilidad de afectación económica y reputacional  por falta de declaratoria de los derechos de propiedad intelectual  falta de lineamientos internos para efectuar registros de los desarrollos propios</v>
      </c>
      <c r="E20" s="170" t="str">
        <f>'[6]Mapa de Calor Riesgo Residual'!E20</f>
        <v>Muy baja</v>
      </c>
      <c r="F20" s="170" t="str">
        <f>'[6]Mapa de Calor Riesgo Residual'!F20</f>
        <v>Catastrófico</v>
      </c>
      <c r="G20" s="171" t="str">
        <f>'[6]Mapa de Calor Riesgo Residual'!G20</f>
        <v>Extremo</v>
      </c>
      <c r="H20" s="160"/>
      <c r="I20" s="160"/>
      <c r="J20" s="160"/>
      <c r="K20" s="160"/>
      <c r="L20" s="160"/>
      <c r="M20" s="160"/>
      <c r="N20" s="160"/>
      <c r="O20" s="160"/>
      <c r="P20" s="160"/>
      <c r="Q20" s="191"/>
      <c r="R20" s="191"/>
      <c r="S20" s="192"/>
      <c r="AA20" s="189"/>
      <c r="AB20" s="189"/>
      <c r="AC20" s="154"/>
      <c r="AD20" s="186"/>
      <c r="AE20" s="186"/>
      <c r="AF20" s="186"/>
      <c r="AG20" s="186"/>
      <c r="AH20" s="186"/>
      <c r="AI20" s="186"/>
      <c r="AJ20" s="166"/>
      <c r="AK20" s="154"/>
      <c r="AL20" s="154"/>
    </row>
    <row r="21" spans="2:38" ht="93" customHeight="1" x14ac:dyDescent="0.3">
      <c r="B21" s="167" t="str">
        <f>'[6]Mapa de Calor Riesgo Residual'!B21</f>
        <v>Gestión de Información y Tecnología</v>
      </c>
      <c r="C21" s="168" t="str">
        <f>'[6]Mapa de Calor Riesgo Residual'!C21</f>
        <v>GIT- 04</v>
      </c>
      <c r="D21" s="169" t="str">
        <f>'[6]Mapa de Calor Riesgo Residual'!D21</f>
        <v xml:space="preserve">Posibilidad  de perdida reputacional y económica por falta de calidad del dato  debido a descentralización de la información   </v>
      </c>
      <c r="E21" s="170" t="str">
        <f>'[6]Mapa de Calor Riesgo Residual'!E21</f>
        <v>Baja</v>
      </c>
      <c r="F21" s="170" t="str">
        <f>'[6]Mapa de Calor Riesgo Residual'!F21</f>
        <v>Catastrófico</v>
      </c>
      <c r="G21" s="171" t="str">
        <f>'[6]Mapa de Calor Riesgo Residual'!G21</f>
        <v>Extremo</v>
      </c>
      <c r="H21" s="160"/>
      <c r="I21" s="160"/>
      <c r="J21" s="160"/>
      <c r="K21" s="160"/>
      <c r="L21" s="160"/>
      <c r="M21" s="160"/>
      <c r="N21" s="160"/>
      <c r="O21" s="160"/>
      <c r="P21" s="160"/>
      <c r="Q21" s="191"/>
      <c r="R21" s="191"/>
      <c r="AC21" s="154"/>
      <c r="AD21" s="193"/>
      <c r="AE21" s="193"/>
      <c r="AF21" s="193"/>
      <c r="AG21" s="193"/>
      <c r="AH21" s="193"/>
      <c r="AI21" s="193"/>
      <c r="AJ21" s="166"/>
      <c r="AK21" s="154"/>
      <c r="AL21" s="154"/>
    </row>
    <row r="22" spans="2:38" ht="93" customHeight="1" x14ac:dyDescent="0.3">
      <c r="B22" s="167" t="str">
        <f>'[6]Mapa de Calor Riesgo Residual'!B22</f>
        <v>Misionales</v>
      </c>
      <c r="C22" s="168" t="str">
        <f>'[6]Mapa de Calor Riesgo Residual'!C22</f>
        <v>MIS-01</v>
      </c>
      <c r="D22" s="169" t="str">
        <f>'[6]Mapa de Calor Riesgo Residual'!D22</f>
        <v>Posibilidad de afectación reputacional  por imprecisiones técnicas y normativas de las ETC en la implementación de lineamientos técnicos y administrativos debido a debilidades en la definición, seguimiento y evaluación del plan de trabajo para el acompañamiento en la implementación de lineamientos que operativizan el programa de alimentación escolar</v>
      </c>
      <c r="E22" s="170" t="str">
        <f>'[6]Mapa de Calor Riesgo Residual'!E22</f>
        <v>Media</v>
      </c>
      <c r="F22" s="170" t="str">
        <f>'[6]Mapa de Calor Riesgo Residual'!F22</f>
        <v>Catastrófico</v>
      </c>
      <c r="G22" s="171" t="str">
        <f>'[6]Mapa de Calor Riesgo Residual'!G22</f>
        <v>Extremo</v>
      </c>
      <c r="H22" s="160"/>
      <c r="I22" s="160"/>
      <c r="J22" s="160"/>
      <c r="K22" s="160"/>
      <c r="L22" s="160"/>
      <c r="M22" s="160"/>
      <c r="N22" s="160"/>
      <c r="O22" s="160"/>
      <c r="P22" s="160"/>
      <c r="Q22" s="191"/>
      <c r="R22" s="191"/>
      <c r="AC22" s="154"/>
      <c r="AD22" s="186"/>
      <c r="AE22" s="186"/>
      <c r="AF22" s="186"/>
      <c r="AG22" s="186"/>
      <c r="AH22" s="186"/>
      <c r="AI22" s="186"/>
      <c r="AJ22" s="166"/>
      <c r="AK22" s="154"/>
      <c r="AL22" s="154"/>
    </row>
    <row r="23" spans="2:38" ht="93" customHeight="1" x14ac:dyDescent="0.3">
      <c r="B23" s="167" t="str">
        <f>'[6]Mapa de Calor Riesgo Residual'!B23</f>
        <v>Misionales</v>
      </c>
      <c r="C23" s="168" t="str">
        <f>'[6]Mapa de Calor Riesgo Residual'!C23</f>
        <v>MIS-02</v>
      </c>
      <c r="D23" s="169" t="str">
        <f>'[6]Mapa de Calor Riesgo Residual'!D23</f>
        <v>Posibilidad de afectación reputacional  y económica por inconsistencias en los criterios de asignación de recursos destinados a cofinanciar la operación del Programa de Alimentación Escolar debido a inexactitud de la información generada por las fuentes oficiales</v>
      </c>
      <c r="E23" s="170" t="str">
        <f>'[6]Mapa de Calor Riesgo Residual'!E23</f>
        <v>Baja</v>
      </c>
      <c r="F23" s="170" t="str">
        <f>'[6]Mapa de Calor Riesgo Residual'!F23</f>
        <v>Catastrófico</v>
      </c>
      <c r="G23" s="171" t="str">
        <f>'[6]Mapa de Calor Riesgo Residual'!G23</f>
        <v>Extremo</v>
      </c>
      <c r="H23" s="160"/>
      <c r="I23" s="160"/>
      <c r="J23" s="160"/>
      <c r="K23" s="160"/>
      <c r="L23" s="160"/>
      <c r="M23" s="160"/>
      <c r="N23" s="160"/>
      <c r="O23" s="160"/>
      <c r="P23" s="160"/>
      <c r="AC23" s="154"/>
      <c r="AD23" s="186"/>
      <c r="AE23" s="186"/>
      <c r="AF23" s="186"/>
      <c r="AG23" s="186"/>
      <c r="AH23" s="186"/>
      <c r="AI23" s="186"/>
      <c r="AJ23" s="166"/>
      <c r="AK23" s="154"/>
      <c r="AL23" s="154"/>
    </row>
    <row r="24" spans="2:38" ht="93" customHeight="1" x14ac:dyDescent="0.35">
      <c r="B24" s="167" t="str">
        <f>'[6]Mapa de Calor Riesgo Residual'!B24</f>
        <v>Misionales</v>
      </c>
      <c r="C24" s="168" t="str">
        <f>'[6]Mapa de Calor Riesgo Residual'!C24</f>
        <v>MIS-03</v>
      </c>
      <c r="D24" s="169" t="str">
        <f>'[6]Mapa de Calor Riesgo Residual'!D24</f>
        <v>Posibilidad de afectación reputacional por debilidades en la medición de resultados de las ETC y de las ETC no certificadas debido a la falta de definición y/o aplicación de la metodología para evaluar la implementación del Programa de Alimentación Escolar</v>
      </c>
      <c r="E24" s="170" t="str">
        <f>'[6]Mapa de Calor Riesgo Residual'!E24</f>
        <v>Muy baja</v>
      </c>
      <c r="F24" s="170" t="str">
        <f>'[6]Mapa de Calor Riesgo Residual'!F24</f>
        <v>Catastrófico</v>
      </c>
      <c r="G24" s="171" t="str">
        <f>'[6]Mapa de Calor Riesgo Residual'!G24</f>
        <v>Extremo</v>
      </c>
      <c r="H24" s="160"/>
      <c r="I24" s="160"/>
      <c r="J24" s="160"/>
      <c r="K24" s="160"/>
      <c r="L24" s="160"/>
      <c r="M24" s="160"/>
      <c r="N24" s="160"/>
      <c r="O24" s="160"/>
      <c r="P24" s="160"/>
    </row>
    <row r="25" spans="2:38" ht="93" customHeight="1" x14ac:dyDescent="0.35">
      <c r="B25" s="167" t="str">
        <f>'[6]Mapa de Calor Riesgo Residual'!B25</f>
        <v>Gestión Administrativa</v>
      </c>
      <c r="C25" s="168" t="str">
        <f>'[6]Mapa de Calor Riesgo Residual'!C25</f>
        <v>GAD - 01</v>
      </c>
      <c r="D25" s="169" t="str">
        <f>'[6]Mapa de Calor Riesgo Residual'!D25</f>
        <v xml:space="preserve">Posibilidad de afectación económica por hallazgos y/o sanciones de entes de control debido al incumplimiento normativo en el desarrollo de actividades administrativas </v>
      </c>
      <c r="E25" s="170" t="str">
        <f>'[6]Mapa de Calor Riesgo Residual'!E25</f>
        <v>Baja</v>
      </c>
      <c r="F25" s="170" t="str">
        <f>'[6]Mapa de Calor Riesgo Residual'!F25</f>
        <v>Mayor</v>
      </c>
      <c r="G25" s="171" t="str">
        <f>'[6]Mapa de Calor Riesgo Residual'!G25</f>
        <v>Alto</v>
      </c>
      <c r="H25" s="160"/>
      <c r="I25" s="160"/>
      <c r="J25" s="160"/>
      <c r="K25" s="160"/>
      <c r="L25" s="160"/>
      <c r="M25" s="160"/>
      <c r="N25" s="160"/>
      <c r="O25" s="160"/>
      <c r="P25" s="160"/>
    </row>
    <row r="26" spans="2:38" ht="93" customHeight="1" x14ac:dyDescent="0.35">
      <c r="B26" s="167" t="str">
        <f>'[6]Mapa de Calor Riesgo Residual'!B26</f>
        <v>Gestión Administrativa</v>
      </c>
      <c r="C26" s="168" t="str">
        <f>'[6]Mapa de Calor Riesgo Residual'!C26</f>
        <v>GAD - 02</v>
      </c>
      <c r="D26" s="169" t="str">
        <f>'[6]Mapa de Calor Riesgo Residual'!D26</f>
        <v>Posibilidad de afectación económica y reputacional por cultura organizacional basada en extemporaneidad y retrasos debido a la falta de planeación por parte de las áreas que requieren trámites relacionados con comisiones y/o desplazamientos</v>
      </c>
      <c r="E26" s="170" t="str">
        <f>'[6]Mapa de Calor Riesgo Residual'!E26</f>
        <v>Baja</v>
      </c>
      <c r="F26" s="170" t="str">
        <f>'[6]Mapa de Calor Riesgo Residual'!F26</f>
        <v>Moderado</v>
      </c>
      <c r="G26" s="171" t="str">
        <f>'[6]Mapa de Calor Riesgo Residual'!G26</f>
        <v>Moderado</v>
      </c>
      <c r="H26" s="160"/>
      <c r="I26" s="160"/>
      <c r="J26" s="160"/>
      <c r="K26" s="160"/>
      <c r="L26" s="160"/>
      <c r="M26" s="160"/>
      <c r="N26" s="160"/>
      <c r="O26" s="160"/>
      <c r="P26" s="160"/>
    </row>
    <row r="27" spans="2:38" ht="93" customHeight="1" x14ac:dyDescent="0.35">
      <c r="B27" s="167" t="str">
        <f>'[6]Mapa de Calor Riesgo Residual'!B27</f>
        <v>Gestión Administrativa</v>
      </c>
      <c r="C27" s="168" t="str">
        <f>'[6]Mapa de Calor Riesgo Residual'!C27</f>
        <v>GAD - 03</v>
      </c>
      <c r="D27" s="169" t="str">
        <f>'[6]Mapa de Calor Riesgo Residual'!D27</f>
        <v>Posibilidad de pérdida de activos de la Unidad por elaboración de registro manual del inventario debido a falta de un sistema de información para la gestión de bienes</v>
      </c>
      <c r="E27" s="170" t="str">
        <f>'[6]Mapa de Calor Riesgo Residual'!E27</f>
        <v>Baja</v>
      </c>
      <c r="F27" s="170" t="str">
        <f>'[6]Mapa de Calor Riesgo Residual'!F27</f>
        <v>Mayor</v>
      </c>
      <c r="G27" s="171" t="str">
        <f>'[6]Mapa de Calor Riesgo Residual'!G27</f>
        <v>Alto</v>
      </c>
      <c r="H27" s="160"/>
      <c r="I27" s="160"/>
      <c r="J27" s="160"/>
      <c r="K27" s="160"/>
      <c r="L27" s="160"/>
      <c r="M27" s="160"/>
      <c r="N27" s="160"/>
      <c r="O27" s="160"/>
      <c r="P27" s="160"/>
    </row>
    <row r="28" spans="2:38" ht="93" customHeight="1" x14ac:dyDescent="0.35">
      <c r="B28" s="167" t="str">
        <f>'[6]Mapa de Calor Riesgo Residual'!B28</f>
        <v>Gestión Administrativa</v>
      </c>
      <c r="C28" s="168" t="str">
        <f>'[6]Mapa de Calor Riesgo Residual'!C28</f>
        <v>GAD - 04</v>
      </c>
      <c r="D28" s="169" t="str">
        <f>'[6]Mapa de Calor Riesgo Residual'!D28</f>
        <v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v>
      </c>
      <c r="E28" s="170" t="str">
        <f>'[6]Mapa de Calor Riesgo Residual'!E28</f>
        <v>Muy baja</v>
      </c>
      <c r="F28" s="170" t="str">
        <f>'[6]Mapa de Calor Riesgo Residual'!F28</f>
        <v>Mayor</v>
      </c>
      <c r="G28" s="171" t="str">
        <f>'[6]Mapa de Calor Riesgo Residual'!G28</f>
        <v>Alto</v>
      </c>
      <c r="H28" s="160"/>
      <c r="I28" s="160"/>
      <c r="J28" s="160"/>
      <c r="K28" s="160"/>
      <c r="L28" s="160"/>
      <c r="M28" s="160"/>
      <c r="N28" s="160"/>
      <c r="O28" s="160"/>
      <c r="P28" s="160"/>
    </row>
    <row r="29" spans="2:38" ht="93" customHeight="1" x14ac:dyDescent="0.35">
      <c r="B29" s="167" t="str">
        <f>'[6]Mapa de Calor Riesgo Residual'!B29</f>
        <v>Gestión Administrativa</v>
      </c>
      <c r="C29" s="168" t="str">
        <f>'[6]Mapa de Calor Riesgo Residual'!C29</f>
        <v>GAD - 05</v>
      </c>
      <c r="D29" s="169" t="str">
        <f>'[6]Mapa de Calor Riesgo Residual'!D29</f>
        <v xml:space="preserve">Posibilidad de afectación económica por generación de cobros de intereses o servicios de reconexión debido a la falta de ajuste de lineamientos internos frente a las situaciones detectadas en el pago de servicios públicos de la unidad </v>
      </c>
      <c r="E29" s="170" t="str">
        <f>'[6]Mapa de Calor Riesgo Residual'!E29</f>
        <v>Media</v>
      </c>
      <c r="F29" s="170" t="str">
        <f>'[6]Mapa de Calor Riesgo Residual'!F29</f>
        <v>Mayor</v>
      </c>
      <c r="G29" s="171" t="str">
        <f>'[6]Mapa de Calor Riesgo Residual'!G29</f>
        <v>Alto</v>
      </c>
      <c r="H29" s="160"/>
      <c r="I29" s="160"/>
      <c r="J29" s="160"/>
      <c r="K29" s="160"/>
      <c r="L29" s="160"/>
      <c r="M29" s="160"/>
      <c r="N29" s="160"/>
      <c r="O29" s="160"/>
      <c r="P29" s="160"/>
    </row>
    <row r="30" spans="2:38" ht="93" customHeight="1" x14ac:dyDescent="0.35">
      <c r="B30" s="167" t="str">
        <f>'[6]Mapa de Calor Riesgo Residual'!B30</f>
        <v>Gestión Contractual y adquisiciones</v>
      </c>
      <c r="C30" s="168" t="str">
        <f>'[6]Mapa de Calor Riesgo Residual'!C30</f>
        <v>GCA - 01</v>
      </c>
      <c r="D30" s="169" t="str">
        <f>'[6]Mapa de Calor Riesgo Residual'!D30</f>
        <v>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v>
      </c>
      <c r="E30" s="170" t="str">
        <f>'[6]Mapa de Calor Riesgo Residual'!E30</f>
        <v>Baja</v>
      </c>
      <c r="F30" s="170" t="str">
        <f>'[6]Mapa de Calor Riesgo Residual'!F30</f>
        <v>Menor</v>
      </c>
      <c r="G30" s="171" t="str">
        <f>'[6]Mapa de Calor Riesgo Residual'!G30</f>
        <v>Moderado</v>
      </c>
      <c r="H30" s="160"/>
      <c r="I30" s="160"/>
      <c r="J30" s="160"/>
      <c r="K30" s="160"/>
      <c r="L30" s="160"/>
      <c r="M30" s="160"/>
      <c r="N30" s="160"/>
      <c r="O30" s="160"/>
      <c r="P30" s="160"/>
    </row>
    <row r="31" spans="2:38" ht="93" customHeight="1" x14ac:dyDescent="0.35">
      <c r="B31" s="167" t="str">
        <f>'[6]Mapa de Calor Riesgo Residual'!B31</f>
        <v>Gestión Contractual y adquisiciones</v>
      </c>
      <c r="C31" s="168" t="str">
        <f>'[6]Mapa de Calor Riesgo Residual'!C31</f>
        <v>GCA - 02</v>
      </c>
      <c r="D31" s="169" t="str">
        <f>'[6]Mapa de Calor Riesgo Residual'!D31</f>
        <v>Inoportunidad en la contratación de los bienes y servicios requeridos por la unidad por inconsistencia en las decisiones de la alta dirección debido a la falta de planeación en la gestión institucional y contractual por parte de las dependencias</v>
      </c>
      <c r="E31" s="170" t="str">
        <f>'[6]Mapa de Calor Riesgo Residual'!E31</f>
        <v>Baja</v>
      </c>
      <c r="F31" s="170" t="str">
        <f>'[6]Mapa de Calor Riesgo Residual'!F31</f>
        <v>Moderado</v>
      </c>
      <c r="G31" s="171" t="str">
        <f>'[6]Mapa de Calor Riesgo Residual'!G31</f>
        <v>Moderado</v>
      </c>
      <c r="H31" s="160"/>
      <c r="I31" s="160"/>
      <c r="J31" s="160"/>
      <c r="K31" s="160"/>
      <c r="L31" s="160"/>
      <c r="M31" s="160"/>
      <c r="N31" s="160"/>
      <c r="O31" s="160"/>
      <c r="P31" s="160"/>
    </row>
    <row r="32" spans="2:38" ht="93" customHeight="1" x14ac:dyDescent="0.35">
      <c r="B32" s="167" t="str">
        <f>'[6]Mapa de Calor Riesgo Residual'!B32</f>
        <v>Gestión Contractual y adquisiciones</v>
      </c>
      <c r="C32" s="168" t="str">
        <f>'[6]Mapa de Calor Riesgo Residual'!C32</f>
        <v>GCA - 03</v>
      </c>
      <c r="D32" s="169" t="str">
        <f>'[6]Mapa de Calor Riesgo Residual'!D32</f>
        <v xml:space="preserve">Posibilidad de recibir o solicitar cualquier dádiva o beneficio por adjudicar o celebrar un contrato con el fin de obtener un beneficio propio o de un tercero </v>
      </c>
      <c r="E32" s="170" t="str">
        <f>'[6]Mapa de Calor Riesgo Residual'!E32</f>
        <v>Baja</v>
      </c>
      <c r="F32" s="170" t="str">
        <f>'[6]Mapa de Calor Riesgo Residual'!F32</f>
        <v>Catastrófico</v>
      </c>
      <c r="G32" s="171" t="s">
        <v>28</v>
      </c>
      <c r="H32" s="160"/>
      <c r="I32" s="160"/>
      <c r="J32" s="160"/>
      <c r="K32" s="160"/>
      <c r="L32" s="160"/>
      <c r="M32" s="160"/>
      <c r="N32" s="160"/>
      <c r="O32" s="160"/>
      <c r="P32" s="160"/>
    </row>
    <row r="33" spans="2:16" ht="93" customHeight="1" x14ac:dyDescent="0.35">
      <c r="B33" s="167" t="str">
        <f>'[6]Mapa de Calor Riesgo Residual'!B33</f>
        <v xml:space="preserve"> Gestión Documental </v>
      </c>
      <c r="C33" s="168" t="str">
        <f>'[6]Mapa de Calor Riesgo Residual'!C33</f>
        <v>GDO - 01</v>
      </c>
      <c r="D33" s="169" t="str">
        <f>'[6]Mapa de Calor Riesgo Residual'!D33</f>
        <v>Posibilidad de afectación reputacional y económica por sanciones de entes de control debido a incumplimientos de los lineamientos de la función archivística establecidos en la normatividad vigente</v>
      </c>
      <c r="E33" s="170" t="str">
        <f>'[6]Mapa de Calor Riesgo Residual'!E33</f>
        <v>Media</v>
      </c>
      <c r="F33" s="170" t="str">
        <f>'[6]Mapa de Calor Riesgo Residual'!F33</f>
        <v>Moderado</v>
      </c>
      <c r="G33" s="171" t="str">
        <f>'[6]Mapa de Calor Riesgo Residual'!G33</f>
        <v>Moderado</v>
      </c>
      <c r="H33" s="160"/>
      <c r="I33" s="160"/>
      <c r="J33" s="160"/>
      <c r="K33" s="160"/>
      <c r="L33" s="160"/>
      <c r="M33" s="160"/>
      <c r="N33" s="160"/>
      <c r="O33" s="160"/>
      <c r="P33" s="160"/>
    </row>
    <row r="34" spans="2:16" ht="93" customHeight="1" x14ac:dyDescent="0.35">
      <c r="B34" s="167" t="str">
        <f>'[6]Mapa de Calor Riesgo Residual'!B34</f>
        <v xml:space="preserve"> Gestión Documental </v>
      </c>
      <c r="C34" s="168" t="str">
        <f>'[6]Mapa de Calor Riesgo Residual'!C34</f>
        <v>GDO - 02</v>
      </c>
      <c r="D34" s="169" t="str">
        <f>'[6]Mapa de Calor Riesgo Residual'!D34</f>
        <v>Posibilidad de afectación en la toma de decisiones por falta de trazabilidad de la gestión institucional debido a la ausencia de un sistema de gestión documental acorde con las necesidades de la entidad</v>
      </c>
      <c r="E34" s="170" t="str">
        <f>'[6]Mapa de Calor Riesgo Residual'!E34</f>
        <v>Media</v>
      </c>
      <c r="F34" s="170" t="str">
        <f>'[6]Mapa de Calor Riesgo Residual'!F34</f>
        <v>Catastrófico</v>
      </c>
      <c r="G34" s="171" t="str">
        <f>'[6]Mapa de Calor Riesgo Residual'!G34</f>
        <v>Extremo</v>
      </c>
      <c r="H34" s="160"/>
      <c r="I34" s="160"/>
      <c r="J34" s="160"/>
      <c r="K34" s="160"/>
      <c r="L34" s="160"/>
      <c r="M34" s="160"/>
      <c r="N34" s="160"/>
      <c r="O34" s="160"/>
      <c r="P34" s="160"/>
    </row>
    <row r="35" spans="2:16" ht="93" customHeight="1" x14ac:dyDescent="0.35">
      <c r="B35" s="167" t="str">
        <f>'[6]Mapa de Calor Riesgo Residual'!B35</f>
        <v xml:space="preserve"> Gestión Documental </v>
      </c>
      <c r="C35" s="168" t="str">
        <f>'[6]Mapa de Calor Riesgo Residual'!C35</f>
        <v>GDO - 03</v>
      </c>
      <c r="D35" s="169" t="str">
        <f>'[6]Mapa de Calor Riesgo Residual'!D35</f>
        <v>Pérdida o vulnerabilidad de la información por instrumentos archivísticos desactualizados debido a la falta de seguimiento periodico al plan institucional de archivos PINAR</v>
      </c>
      <c r="E35" s="170" t="str">
        <f>'[6]Mapa de Calor Riesgo Residual'!E35</f>
        <v>Baja</v>
      </c>
      <c r="F35" s="170" t="str">
        <f>'[6]Mapa de Calor Riesgo Residual'!F35</f>
        <v>Moderado</v>
      </c>
      <c r="G35" s="171" t="str">
        <f>'[6]Mapa de Calor Riesgo Residual'!G35</f>
        <v>Moderado</v>
      </c>
      <c r="H35" s="160"/>
      <c r="I35" s="160"/>
      <c r="J35" s="160"/>
      <c r="K35" s="160"/>
      <c r="L35" s="160"/>
      <c r="M35" s="160"/>
      <c r="N35" s="160"/>
      <c r="O35" s="160"/>
      <c r="P35" s="160"/>
    </row>
    <row r="36" spans="2:16" ht="93" customHeight="1" x14ac:dyDescent="0.35">
      <c r="B36" s="167" t="str">
        <f>'[6]Mapa de Calor Riesgo Residual'!B36</f>
        <v>Gestión Financiera</v>
      </c>
      <c r="C36" s="168" t="str">
        <f>'[6]Mapa de Calor Riesgo Residual'!C36</f>
        <v>GFI - 01</v>
      </c>
      <c r="D36" s="169" t="str">
        <f>'[6]Mapa de Calor Riesgo Residual'!D36</f>
        <v>Posibilidad de daño fiscal por multas o sanciones debido a cálculo o presentación inexacta y/o inoportuna de la información exógena</v>
      </c>
      <c r="E36" s="170" t="str">
        <f>'[6]Mapa de Calor Riesgo Residual'!E36</f>
        <v>Muy baja</v>
      </c>
      <c r="F36" s="170" t="str">
        <f>'[6]Mapa de Calor Riesgo Residual'!F36</f>
        <v>Moderado</v>
      </c>
      <c r="G36" s="171" t="str">
        <f>'[6]Mapa de Calor Riesgo Residual'!G36</f>
        <v>Moderado</v>
      </c>
      <c r="H36" s="160"/>
      <c r="I36" s="160"/>
      <c r="J36" s="160"/>
      <c r="K36" s="160"/>
      <c r="L36" s="160"/>
      <c r="M36" s="160"/>
      <c r="N36" s="160"/>
      <c r="O36" s="160"/>
      <c r="P36" s="160"/>
    </row>
    <row r="37" spans="2:16" ht="93" customHeight="1" x14ac:dyDescent="0.35">
      <c r="B37" s="167" t="str">
        <f>'[6]Mapa de Calor Riesgo Residual'!B37</f>
        <v>Gestión Financiera</v>
      </c>
      <c r="C37" s="168" t="str">
        <f>'[6]Mapa de Calor Riesgo Residual'!C37</f>
        <v>GFI - 02</v>
      </c>
      <c r="D37" s="169" t="str">
        <f>'[6]Mapa de Calor Riesgo Residual'!D37</f>
        <v>Afectación operacional por error en el registro de información en aplicativo SIIF NACIÓN debido a debilidad en la aplicación y documentación de puntos de control</v>
      </c>
      <c r="E37" s="170" t="str">
        <f>'[6]Mapa de Calor Riesgo Residual'!E37</f>
        <v>Media</v>
      </c>
      <c r="F37" s="170" t="str">
        <f>'[6]Mapa de Calor Riesgo Residual'!F37</f>
        <v>Moderado</v>
      </c>
      <c r="G37" s="171" t="str">
        <f>'[6]Mapa de Calor Riesgo Residual'!G37</f>
        <v>Moderado</v>
      </c>
      <c r="H37" s="160"/>
      <c r="I37" s="160"/>
      <c r="J37" s="160"/>
      <c r="K37" s="160"/>
      <c r="L37" s="160"/>
      <c r="M37" s="160"/>
      <c r="N37" s="160"/>
      <c r="O37" s="160"/>
      <c r="P37" s="160"/>
    </row>
    <row r="38" spans="2:16" ht="93" customHeight="1" x14ac:dyDescent="0.35">
      <c r="B38" s="167" t="str">
        <f>'[6]Mapa de Calor Riesgo Residual'!B38</f>
        <v>Gestión Financiera</v>
      </c>
      <c r="C38" s="168" t="str">
        <f>'[6]Mapa de Calor Riesgo Residual'!C38</f>
        <v>GFI - 03</v>
      </c>
      <c r="D38" s="169" t="str">
        <f>'[6]Mapa de Calor Riesgo Residual'!D38</f>
        <v>Afectación contable por información errónea de hechos económicos remitidos por las áreas generadoras debido a la falta de apropiación de lineamientos internos definidos</v>
      </c>
      <c r="E38" s="170" t="str">
        <f>'[6]Mapa de Calor Riesgo Residual'!E38</f>
        <v>Baja</v>
      </c>
      <c r="F38" s="170" t="str">
        <f>'[6]Mapa de Calor Riesgo Residual'!F38</f>
        <v>Menor</v>
      </c>
      <c r="G38" s="171" t="str">
        <f>'[6]Mapa de Calor Riesgo Residual'!G38</f>
        <v>Moderado</v>
      </c>
      <c r="H38" s="160"/>
      <c r="I38" s="160"/>
      <c r="J38" s="160"/>
      <c r="K38" s="160"/>
      <c r="L38" s="160"/>
      <c r="M38" s="160"/>
      <c r="N38" s="160"/>
      <c r="O38" s="160"/>
      <c r="P38" s="160"/>
    </row>
    <row r="39" spans="2:16" ht="93" customHeight="1" x14ac:dyDescent="0.35">
      <c r="B39" s="167" t="str">
        <f>'[6]Mapa de Calor Riesgo Residual'!B39</f>
        <v>Gestión Financiera</v>
      </c>
      <c r="C39" s="168" t="str">
        <f>'[6]Mapa de Calor Riesgo Residual'!C39</f>
        <v>GFI - 04</v>
      </c>
      <c r="D39" s="169" t="str">
        <f>'[6]Mapa de Calor Riesgo Residual'!D39</f>
        <v>Afectación económica por no giro o pago de recursos financieros programados debido a debilidades en la planeación del Plan Anual Mensualizado de Caja - PAC por parte de los ordenadores del gasto</v>
      </c>
      <c r="E39" s="170" t="str">
        <f>'[6]Mapa de Calor Riesgo Residual'!E39</f>
        <v>Baja</v>
      </c>
      <c r="F39" s="170" t="str">
        <f>'[6]Mapa de Calor Riesgo Residual'!F39</f>
        <v>Moderado</v>
      </c>
      <c r="G39" s="171" t="str">
        <f>'[6]Mapa de Calor Riesgo Residual'!G39</f>
        <v>Moderado</v>
      </c>
      <c r="H39" s="160"/>
      <c r="I39" s="160"/>
      <c r="J39" s="160"/>
      <c r="K39" s="160"/>
      <c r="L39" s="160"/>
      <c r="M39" s="160"/>
      <c r="N39" s="160"/>
      <c r="O39" s="160"/>
      <c r="P39" s="160"/>
    </row>
    <row r="40" spans="2:16" ht="93" customHeight="1" x14ac:dyDescent="0.35">
      <c r="B40" s="167" t="str">
        <f>'[6]Mapa de Calor Riesgo Residual'!B40</f>
        <v>Gestión Financiera</v>
      </c>
      <c r="C40" s="168" t="str">
        <f>'[6]Mapa de Calor Riesgo Residual'!C40</f>
        <v>GFI - 05</v>
      </c>
      <c r="D40" s="169" t="str">
        <f>'[6]Mapa de Calor Riesgo Residual'!D40</f>
        <v>Posibilidad de afectación reputacional  por incumplimiento de lineamientos normativos debido a falta de publicación del plan interno de austeridad y su contenido mínimo</v>
      </c>
      <c r="E40" s="170" t="str">
        <f>'[6]Mapa de Calor Riesgo Residual'!E40</f>
        <v>Muy baja</v>
      </c>
      <c r="F40" s="170" t="str">
        <f>'[6]Mapa de Calor Riesgo Residual'!F40</f>
        <v>Moderado</v>
      </c>
      <c r="G40" s="171" t="str">
        <f>'[6]Mapa de Calor Riesgo Residual'!G40</f>
        <v>Moderado</v>
      </c>
      <c r="H40" s="160"/>
      <c r="I40" s="160"/>
      <c r="J40" s="160"/>
      <c r="K40" s="160"/>
      <c r="L40" s="160"/>
      <c r="M40" s="160"/>
      <c r="N40" s="160"/>
      <c r="O40" s="160"/>
      <c r="P40" s="160"/>
    </row>
    <row r="41" spans="2:16" ht="93" customHeight="1" x14ac:dyDescent="0.35">
      <c r="B41" s="167" t="str">
        <f>'[6]Mapa de Calor Riesgo Residual'!B41</f>
        <v>Gestión Jurídica</v>
      </c>
      <c r="C41" s="168" t="str">
        <f>'[6]Mapa de Calor Riesgo Residual'!C41</f>
        <v>GJD-01</v>
      </c>
      <c r="D41" s="169" t="str">
        <f>'[6]Mapa de Calor Riesgo Residual'!D41</f>
        <v>Posibilidad de recibir o solicitar cualquier dádiva o beneficio a nombre propio o de terceros por ejercer una deficiente defensa judicial con el fin de beneficiar a un tercero</v>
      </c>
      <c r="E41" s="170" t="str">
        <f>'[6]Mapa de Calor Riesgo Residual'!E41</f>
        <v>Baja</v>
      </c>
      <c r="F41" s="170" t="str">
        <f>'[6]Mapa de Calor Riesgo Residual'!F41</f>
        <v>Catastrófico</v>
      </c>
      <c r="G41" s="171" t="str">
        <f>'[6]Mapa de Calor Riesgo Residual'!G41</f>
        <v>Extremo</v>
      </c>
      <c r="H41" s="160"/>
      <c r="I41" s="160"/>
      <c r="J41" s="160"/>
      <c r="K41" s="160"/>
      <c r="L41" s="160"/>
      <c r="M41" s="160"/>
      <c r="N41" s="160"/>
      <c r="O41" s="160"/>
      <c r="P41" s="160"/>
    </row>
    <row r="42" spans="2:16" ht="93" customHeight="1" x14ac:dyDescent="0.35">
      <c r="B42" s="167" t="str">
        <f>'[6]Mapa de Calor Riesgo Residual'!B42</f>
        <v>Gestión Jurídica</v>
      </c>
      <c r="C42" s="168" t="str">
        <f>'[6]Mapa de Calor Riesgo Residual'!C42</f>
        <v>GJD-02</v>
      </c>
      <c r="D42" s="169" t="str">
        <f>'[6]Mapa de Calor Riesgo Residual'!D42</f>
        <v>Posibilidad de afectación reputacional por ineficacia en la gestión judicial debido a la falta de apropiación de la estrategia de la defensa jurídica</v>
      </c>
      <c r="E42" s="170" t="str">
        <f>'[6]Mapa de Calor Riesgo Residual'!E42</f>
        <v>Baja</v>
      </c>
      <c r="F42" s="170" t="str">
        <f>'[6]Mapa de Calor Riesgo Residual'!F42</f>
        <v>Moderado</v>
      </c>
      <c r="G42" s="171" t="str">
        <f>'[6]Mapa de Calor Riesgo Residual'!G42</f>
        <v>Moderado</v>
      </c>
      <c r="H42" s="160"/>
      <c r="I42" s="160"/>
      <c r="J42" s="160"/>
      <c r="K42" s="160"/>
      <c r="L42" s="160"/>
      <c r="M42" s="160"/>
      <c r="N42" s="160"/>
      <c r="O42" s="160"/>
      <c r="P42" s="160"/>
    </row>
    <row r="43" spans="2:16" ht="93" customHeight="1" x14ac:dyDescent="0.35">
      <c r="B43" s="167" t="str">
        <f>'[6]Mapa de Calor Riesgo Residual'!B43</f>
        <v>Gestión Jurídica</v>
      </c>
      <c r="C43" s="168" t="str">
        <f>'[6]Mapa de Calor Riesgo Residual'!C43</f>
        <v>GJD-03</v>
      </c>
      <c r="D43" s="169" t="str">
        <f>'[6]Mapa de Calor Riesgo Residual'!D43</f>
        <v>Posibilidad de afectación reputacional  por gestión indebida de respuestas a requerimientos judiciales y no judiciales, conceptos, cumplimiento a fallos judiciales, revisión de actos administrativos debido a falta de controles para el manejo de la información jurídica</v>
      </c>
      <c r="E43" s="170" t="str">
        <f>'[6]Mapa de Calor Riesgo Residual'!E43</f>
        <v>Baja</v>
      </c>
      <c r="F43" s="170" t="str">
        <f>'[6]Mapa de Calor Riesgo Residual'!F43</f>
        <v>Moderado</v>
      </c>
      <c r="G43" s="171" t="str">
        <f>'[6]Mapa de Calor Riesgo Residual'!G43</f>
        <v>Moderado</v>
      </c>
      <c r="H43" s="160"/>
      <c r="I43" s="160"/>
      <c r="J43" s="160"/>
      <c r="K43" s="160"/>
      <c r="L43" s="160"/>
      <c r="M43" s="160"/>
      <c r="N43" s="160"/>
      <c r="O43" s="160"/>
      <c r="P43" s="160"/>
    </row>
    <row r="44" spans="2:16" ht="93" customHeight="1" x14ac:dyDescent="0.35">
      <c r="B44" s="167" t="str">
        <f>'[6]Mapa de Calor Riesgo Residual'!B44</f>
        <v xml:space="preserve">Gestión Talento Humano </v>
      </c>
      <c r="C44" s="168" t="str">
        <f>'[6]Mapa de Calor Riesgo Residual'!C44</f>
        <v>GTH-01</v>
      </c>
      <c r="D44" s="169" t="str">
        <f>'[6]Mapa de Calor Riesgo Residual'!D44</f>
        <v>Posibilidad de afectación reputacional  y económica por omisión o extralimitación de funciones de los servidores públicos debido a la falta de aplicación de los procedimientos, manual de funciones y el código de integridad de la Unidad</v>
      </c>
      <c r="E44" s="170" t="str">
        <f>'[6]Mapa de Calor Riesgo Residual'!E44</f>
        <v>Muy baja</v>
      </c>
      <c r="F44" s="170" t="str">
        <f>'[6]Mapa de Calor Riesgo Residual'!F44</f>
        <v>Mayor</v>
      </c>
      <c r="G44" s="171" t="str">
        <f>'[6]Mapa de Calor Riesgo Residual'!G44</f>
        <v>Alto</v>
      </c>
      <c r="H44" s="160"/>
      <c r="I44" s="160"/>
      <c r="J44" s="160"/>
      <c r="K44" s="160"/>
      <c r="L44" s="160"/>
      <c r="M44" s="160"/>
      <c r="N44" s="160"/>
      <c r="O44" s="160"/>
      <c r="P44" s="160"/>
    </row>
    <row r="45" spans="2:16" ht="93" customHeight="1" x14ac:dyDescent="0.35">
      <c r="B45" s="167" t="str">
        <f>'[6]Mapa de Calor Riesgo Residual'!B45</f>
        <v xml:space="preserve">Gestión Talento Humano </v>
      </c>
      <c r="C45" s="168" t="str">
        <f>'[6]Mapa de Calor Riesgo Residual'!C45</f>
        <v>GTH-02</v>
      </c>
      <c r="D45" s="169" t="str">
        <f>'[6]Mapa de Calor Riesgo Residual'!D45</f>
        <v>Posibilidad de afectación económica por errores en la liquidación de la nómina debido a la falta de actualización de lineamientos internos para el reporte de novedades en la administración del talento humano</v>
      </c>
      <c r="E45" s="170" t="str">
        <f>'[6]Mapa de Calor Riesgo Residual'!E45</f>
        <v>Baja</v>
      </c>
      <c r="F45" s="170" t="str">
        <f>'[6]Mapa de Calor Riesgo Residual'!F45</f>
        <v>Menor</v>
      </c>
      <c r="G45" s="171" t="str">
        <f>'[6]Mapa de Calor Riesgo Residual'!G45</f>
        <v>Moderado</v>
      </c>
      <c r="H45" s="160"/>
      <c r="I45" s="160"/>
      <c r="J45" s="160"/>
      <c r="K45" s="160"/>
      <c r="L45" s="160"/>
      <c r="M45" s="160"/>
      <c r="N45" s="160"/>
      <c r="O45" s="160"/>
      <c r="P45" s="160"/>
    </row>
    <row r="46" spans="2:16" ht="93" customHeight="1" x14ac:dyDescent="0.35">
      <c r="B46" s="167" t="str">
        <f>'[6]Mapa de Calor Riesgo Residual'!B46</f>
        <v xml:space="preserve">Gestión Talento Humano </v>
      </c>
      <c r="C46" s="168" t="str">
        <f>'[6]Mapa de Calor Riesgo Residual'!C46</f>
        <v>GTH-03</v>
      </c>
      <c r="D46" s="169" t="str">
        <f>'[6]Mapa de Calor Riesgo Residual'!D46</f>
        <v>Posibilidad de inhabilidad e incompatibilidad para desempeñar un empleo por falta de declaración de la información acreditada debido a conflictos de intereses</v>
      </c>
      <c r="E46" s="170" t="str">
        <f>'[6]Mapa de Calor Riesgo Residual'!E46</f>
        <v>Baja</v>
      </c>
      <c r="F46" s="170" t="str">
        <f>'[6]Mapa de Calor Riesgo Residual'!F46</f>
        <v>Moderado</v>
      </c>
      <c r="G46" s="171" t="str">
        <f>'[6]Mapa de Calor Riesgo Residual'!G46</f>
        <v>Moderado</v>
      </c>
      <c r="H46" s="160"/>
      <c r="I46" s="160"/>
      <c r="J46" s="160"/>
      <c r="K46" s="160"/>
      <c r="L46" s="160"/>
      <c r="M46" s="160"/>
      <c r="N46" s="160"/>
      <c r="O46" s="160"/>
      <c r="P46" s="160"/>
    </row>
    <row r="47" spans="2:16" ht="93" customHeight="1" x14ac:dyDescent="0.35">
      <c r="B47" s="167" t="str">
        <f>'[6]Mapa de Calor Riesgo Residual'!B47</f>
        <v xml:space="preserve">Gestión Talento Humano </v>
      </c>
      <c r="C47" s="168" t="str">
        <f>'[6]Mapa de Calor Riesgo Residual'!C47</f>
        <v>GTH-04</v>
      </c>
      <c r="D47" s="169" t="str">
        <f>'[6]Mapa de Calor Riesgo Residual'!D47</f>
        <v>Perdida y/o vulneración de historias laborales por falta de lineamientos internos para consulta y acceso debido a ausencia de controles de seguridad y privacidad de la información</v>
      </c>
      <c r="E47" s="170" t="str">
        <f>'[6]Mapa de Calor Riesgo Residual'!E47</f>
        <v>Baja</v>
      </c>
      <c r="F47" s="170" t="str">
        <f>'[6]Mapa de Calor Riesgo Residual'!F47</f>
        <v>Menor</v>
      </c>
      <c r="G47" s="171" t="str">
        <f>'[6]Mapa de Calor Riesgo Residual'!G47</f>
        <v>Moderado</v>
      </c>
      <c r="H47" s="160"/>
      <c r="I47" s="160"/>
      <c r="J47" s="160"/>
      <c r="K47" s="160"/>
      <c r="L47" s="160"/>
      <c r="M47" s="160"/>
      <c r="N47" s="160"/>
      <c r="O47" s="160"/>
      <c r="P47" s="160"/>
    </row>
    <row r="48" spans="2:16" ht="93" customHeight="1" x14ac:dyDescent="0.35">
      <c r="B48" s="167" t="str">
        <f>'[6]Mapa de Calor Riesgo Residual'!B48</f>
        <v xml:space="preserve">Gestión Talento Humano </v>
      </c>
      <c r="C48" s="168" t="str">
        <f>'[6]Mapa de Calor Riesgo Residual'!C48</f>
        <v>GTH-05</v>
      </c>
      <c r="D48" s="169" t="str">
        <f>'[6]Mapa de Calor Riesgo Residual'!D48</f>
        <v>Posibilidad de afectación reputacional por fuga de conocimiento debido a la falta de transferencia de conocimiento al interior de la unidad y debilidades en los lineamientos internos</v>
      </c>
      <c r="E48" s="170" t="str">
        <f>'[6]Mapa de Calor Riesgo Residual'!E48</f>
        <v>Baja</v>
      </c>
      <c r="F48" s="170" t="str">
        <f>'[6]Mapa de Calor Riesgo Residual'!F48</f>
        <v>Catastrófico</v>
      </c>
      <c r="G48" s="171" t="str">
        <f>'[6]Mapa de Calor Riesgo Residual'!G48</f>
        <v>Extremo</v>
      </c>
      <c r="H48" s="160"/>
      <c r="I48" s="160"/>
      <c r="J48" s="160"/>
      <c r="K48" s="160"/>
      <c r="L48" s="160"/>
      <c r="M48" s="160"/>
      <c r="N48" s="160"/>
      <c r="O48" s="160"/>
      <c r="P48" s="160"/>
    </row>
    <row r="49" spans="2:36" ht="93" customHeight="1" x14ac:dyDescent="0.35">
      <c r="B49" s="167" t="str">
        <f>'[6]Mapa de Calor Riesgo Residual'!B49</f>
        <v xml:space="preserve">Gestión Talento Humano </v>
      </c>
      <c r="C49" s="168" t="str">
        <f>'[6]Mapa de Calor Riesgo Residual'!C49</f>
        <v>GTH-06</v>
      </c>
      <c r="D49" s="169" t="str">
        <f>'[6]Mapa de Calor Riesgo Residual'!D49</f>
        <v>Posibilidad de afectación reputacional por incumplimiento en materia de SST debido a la falta de recursos (humano y financiero) suficientes para la implementación de nuevos lineamientos normativos y aplicación de mecanismos para el seguimiento, actualización y verificación</v>
      </c>
      <c r="E49" s="170" t="str">
        <f>'[6]Mapa de Calor Riesgo Residual'!E49</f>
        <v>Baja</v>
      </c>
      <c r="F49" s="170" t="str">
        <f>'[6]Mapa de Calor Riesgo Residual'!F49</f>
        <v>Catastrófico</v>
      </c>
      <c r="G49" s="171" t="str">
        <f>'[6]Mapa de Calor Riesgo Residual'!G49</f>
        <v>Extremo</v>
      </c>
      <c r="H49" s="160"/>
      <c r="I49" s="160"/>
      <c r="J49" s="160"/>
      <c r="K49" s="160"/>
      <c r="L49" s="160"/>
      <c r="M49" s="160"/>
      <c r="N49" s="160"/>
      <c r="O49" s="160"/>
      <c r="P49" s="160"/>
    </row>
    <row r="50" spans="2:36" ht="93" customHeight="1" x14ac:dyDescent="0.35">
      <c r="B50" s="167" t="str">
        <f>'[6]Mapa de Calor Riesgo Residual'!B50</f>
        <v>Mantenimiento y Soporte de Tecnología</v>
      </c>
      <c r="C50" s="168" t="str">
        <f>'[6]Mapa de Calor Riesgo Residual'!C50</f>
        <v>MTS-01</v>
      </c>
      <c r="D50" s="169" t="str">
        <f>'[6]Mapa de Calor Riesgo Residual'!D50</f>
        <v xml:space="preserve">Afectación en la operación por falta de recurso humano y herramientas para atender solicitudes debido a debilidades en la programación de los recursos </v>
      </c>
      <c r="E50" s="170" t="str">
        <f>'[6]Mapa de Calor Riesgo Residual'!E50</f>
        <v>Baja</v>
      </c>
      <c r="F50" s="170" t="str">
        <f>'[6]Mapa de Calor Riesgo Residual'!F50</f>
        <v>Mayor</v>
      </c>
      <c r="G50" s="171" t="str">
        <f>'[6]Mapa de Calor Riesgo Residual'!G50</f>
        <v>Alto</v>
      </c>
      <c r="H50" s="160"/>
      <c r="I50" s="160"/>
      <c r="J50" s="160"/>
      <c r="K50" s="160"/>
      <c r="L50" s="160"/>
      <c r="M50" s="160"/>
      <c r="N50" s="160"/>
      <c r="O50" s="160"/>
      <c r="P50" s="160"/>
    </row>
    <row r="51" spans="2:36" ht="93" customHeight="1" x14ac:dyDescent="0.35">
      <c r="B51" s="167" t="str">
        <f>'[6]Mapa de Calor Riesgo Residual'!B51</f>
        <v>Mantenimiento y Soporte de Tecnología</v>
      </c>
      <c r="C51" s="168" t="str">
        <f>'[6]Mapa de Calor Riesgo Residual'!C51</f>
        <v>MTS-02</v>
      </c>
      <c r="D51" s="169" t="str">
        <f>'[6]Mapa de Calor Riesgo Residual'!D51</f>
        <v>Vencimiento de licencias de software por falta de seguimiento y control debido a desactualización de lineamientos internos para la gestión de los recursos</v>
      </c>
      <c r="E51" s="170" t="str">
        <f>'[6]Mapa de Calor Riesgo Residual'!E51</f>
        <v>Baja</v>
      </c>
      <c r="F51" s="170" t="str">
        <f>'[6]Mapa de Calor Riesgo Residual'!F51</f>
        <v>Moderado</v>
      </c>
      <c r="G51" s="171" t="str">
        <f>'[6]Mapa de Calor Riesgo Residual'!G51</f>
        <v>Moderado</v>
      </c>
      <c r="H51" s="160"/>
      <c r="I51" s="160"/>
      <c r="J51" s="160"/>
      <c r="K51" s="160"/>
      <c r="L51" s="160"/>
      <c r="M51" s="160"/>
      <c r="N51" s="160"/>
      <c r="O51" s="160"/>
      <c r="P51" s="160"/>
    </row>
    <row r="52" spans="2:36" ht="125.5" customHeight="1" x14ac:dyDescent="0.35">
      <c r="B52" s="167" t="str">
        <f>'[6]Mapa de Calor Riesgo Residual'!B52</f>
        <v xml:space="preserve"> Evaluación Independiente y mejoramiento continuo</v>
      </c>
      <c r="C52" s="168" t="str">
        <f>'[6]Mapa de Calor Riesgo Residual'!C52</f>
        <v>EMC - 01</v>
      </c>
      <c r="D52" s="169" t="str">
        <f>'[6]Mapa de Calor Riesgo Residual'!D52</f>
        <v xml:space="preserve">Posibilidad de afectación reputacional por el incumplimiento en la ejecución del plan anual de auditoría, debido a que no se tiene en cuenta el surgimiento de situaciones o normas que hacen necesario el ajuste o modificación de las actividades definidas y priorizadas en la programación inicial, impactando la medición esperada del Sistema de Control Interno </v>
      </c>
      <c r="E52" s="170" t="str">
        <f>'[6]Mapa de Calor Riesgo Residual'!E52</f>
        <v>Baja</v>
      </c>
      <c r="F52" s="170" t="str">
        <f>'[6]Mapa de Calor Riesgo Residual'!F52</f>
        <v>Mayor</v>
      </c>
      <c r="G52" s="171" t="str">
        <f>'[6]Mapa de Calor Riesgo Residual'!G52</f>
        <v>Alto</v>
      </c>
      <c r="H52" s="160"/>
      <c r="I52" s="160"/>
      <c r="J52" s="160"/>
      <c r="K52" s="160"/>
      <c r="L52" s="160"/>
      <c r="M52" s="160"/>
      <c r="N52" s="160"/>
      <c r="O52" s="160"/>
      <c r="P52" s="160"/>
    </row>
    <row r="53" spans="2:36" ht="93" customHeight="1" thickBot="1" x14ac:dyDescent="0.4">
      <c r="B53" s="194" t="str">
        <f>'[6]Mapa de Calor Riesgo Residual'!B54</f>
        <v xml:space="preserve"> Evaluación Independiente y mejoramiento continuo</v>
      </c>
      <c r="C53" s="195" t="str">
        <f>'[6]Mapa de Calor Riesgo Residual'!C54</f>
        <v>EMC - 03</v>
      </c>
      <c r="D53" s="196" t="str">
        <f>'[6]Mapa de Calor Riesgo Residual'!D54</f>
        <v>Posibilidad de afectación reputacional  por desarrollar o participar en actividades de coadministración y refrendaciones debido al desconocimiento de los lineamientos internos de auditoría</v>
      </c>
      <c r="E53" s="197" t="str">
        <f>'[6]Mapa de Calor Riesgo Residual'!E54</f>
        <v>Baja</v>
      </c>
      <c r="F53" s="197" t="str">
        <f>'[6]Mapa de Calor Riesgo Residual'!F54</f>
        <v>Moderado</v>
      </c>
      <c r="G53" s="198" t="str">
        <f>'[6]Mapa de Calor Riesgo Residual'!G54</f>
        <v>Moderado</v>
      </c>
      <c r="H53" s="160"/>
      <c r="I53" s="160"/>
      <c r="J53" s="160"/>
      <c r="K53" s="160"/>
      <c r="L53" s="160"/>
      <c r="M53" s="160"/>
      <c r="N53" s="160"/>
      <c r="O53" s="160"/>
      <c r="P53" s="160"/>
    </row>
    <row r="54" spans="2:36" ht="39" hidden="1" customHeight="1" x14ac:dyDescent="0.35">
      <c r="H54" s="113"/>
      <c r="I54" s="113"/>
      <c r="J54" s="113"/>
      <c r="K54" s="113"/>
      <c r="L54" s="113"/>
      <c r="M54" s="113"/>
      <c r="N54" s="113"/>
      <c r="O54" s="113"/>
      <c r="P54" s="113"/>
      <c r="AA54" s="114"/>
      <c r="AB54" s="114"/>
      <c r="AC54" s="114"/>
      <c r="AD54" s="114"/>
      <c r="AE54" s="114"/>
      <c r="AF54" s="113"/>
      <c r="AG54" s="113"/>
      <c r="AH54" s="113"/>
      <c r="AI54" s="113"/>
      <c r="AJ54" s="113"/>
    </row>
    <row r="55" spans="2:36" ht="19.5" hidden="1" customHeight="1" x14ac:dyDescent="0.35">
      <c r="H55" s="113"/>
      <c r="I55" s="113"/>
      <c r="J55" s="113"/>
      <c r="K55" s="113"/>
      <c r="L55" s="113"/>
      <c r="M55" s="113"/>
      <c r="N55" s="113"/>
      <c r="O55" s="113"/>
      <c r="P55" s="113"/>
      <c r="AA55" s="114"/>
      <c r="AB55" s="114"/>
      <c r="AC55" s="114"/>
      <c r="AD55" s="114"/>
      <c r="AE55" s="114"/>
      <c r="AF55" s="113"/>
      <c r="AG55" s="113"/>
      <c r="AH55" s="113"/>
      <c r="AI55" s="113"/>
      <c r="AJ55" s="113"/>
    </row>
    <row r="56" spans="2:36" ht="19.5" hidden="1" customHeight="1" x14ac:dyDescent="0.35">
      <c r="H56" s="113"/>
      <c r="I56" s="113"/>
      <c r="J56" s="113"/>
      <c r="K56" s="113"/>
      <c r="L56" s="113"/>
      <c r="M56" s="113"/>
      <c r="N56" s="113"/>
      <c r="O56" s="113"/>
      <c r="P56" s="113"/>
      <c r="AA56" s="114"/>
      <c r="AB56" s="114"/>
      <c r="AC56" s="114"/>
      <c r="AD56" s="114"/>
      <c r="AE56" s="114"/>
      <c r="AF56" s="113"/>
      <c r="AG56" s="113"/>
      <c r="AH56" s="113"/>
      <c r="AI56" s="113"/>
      <c r="AJ56" s="113"/>
    </row>
    <row r="57" spans="2:36" ht="19.5" hidden="1" customHeight="1" x14ac:dyDescent="0.35">
      <c r="H57" s="113"/>
      <c r="I57" s="113"/>
      <c r="J57" s="113"/>
      <c r="K57" s="113"/>
      <c r="L57" s="113"/>
      <c r="M57" s="113"/>
      <c r="N57" s="113"/>
      <c r="O57" s="113"/>
      <c r="P57" s="113"/>
      <c r="AA57" s="114"/>
      <c r="AB57" s="114"/>
      <c r="AC57" s="114"/>
      <c r="AD57" s="114"/>
      <c r="AE57" s="114"/>
      <c r="AF57" s="113"/>
      <c r="AG57" s="113"/>
      <c r="AH57" s="113"/>
      <c r="AI57" s="113"/>
      <c r="AJ57" s="113"/>
    </row>
    <row r="58" spans="2:36" ht="19.5" hidden="1" customHeight="1" x14ac:dyDescent="0.35">
      <c r="H58" s="113"/>
      <c r="I58" s="113"/>
      <c r="J58" s="113"/>
      <c r="K58" s="113"/>
      <c r="L58" s="113"/>
      <c r="M58" s="113"/>
      <c r="N58" s="113"/>
      <c r="O58" s="113"/>
      <c r="P58" s="113"/>
      <c r="AA58" s="114"/>
      <c r="AB58" s="114"/>
      <c r="AC58" s="114"/>
      <c r="AD58" s="114"/>
      <c r="AE58" s="114"/>
      <c r="AF58" s="113"/>
      <c r="AG58" s="113"/>
      <c r="AH58" s="113"/>
      <c r="AI58" s="113"/>
      <c r="AJ58" s="113"/>
    </row>
    <row r="59" spans="2:36" ht="19.5" hidden="1" customHeight="1" x14ac:dyDescent="0.35">
      <c r="H59" s="113"/>
      <c r="I59" s="113"/>
      <c r="J59" s="113"/>
      <c r="K59" s="113"/>
      <c r="L59" s="113"/>
      <c r="M59" s="113"/>
      <c r="N59" s="113"/>
      <c r="O59" s="113"/>
      <c r="P59" s="113"/>
      <c r="AA59" s="114"/>
      <c r="AB59" s="114"/>
      <c r="AC59" s="114"/>
      <c r="AD59" s="114"/>
      <c r="AE59" s="114"/>
      <c r="AF59" s="113"/>
      <c r="AG59" s="113"/>
      <c r="AH59" s="113"/>
      <c r="AI59" s="113"/>
      <c r="AJ59" s="113"/>
    </row>
    <row r="60" spans="2:36" x14ac:dyDescent="0.35"/>
    <row r="61" spans="2:36" x14ac:dyDescent="0.35"/>
    <row r="62" spans="2:36" x14ac:dyDescent="0.35"/>
    <row r="63" spans="2:36" x14ac:dyDescent="0.35"/>
    <row r="64" spans="2:36" x14ac:dyDescent="0.35"/>
    <row r="65" x14ac:dyDescent="0.35"/>
    <row r="66" x14ac:dyDescent="0.35"/>
  </sheetData>
  <sheetProtection algorithmName="SHA-512" hashValue="8/CIH//GDCXch0S94dWObFS8B5Fcta340UYXk+vsGZdagFDsyCglkv6A4qQ8GqR0rxUKIXlDrrqBx6QYOQisoA==" saltValue="bZz5dToOLOl/4SprOc0b1Q==" spinCount="100000" sheet="1" objects="1" scenarios="1"/>
  <mergeCells count="11">
    <mergeCell ref="T1:X1"/>
    <mergeCell ref="K6:O6"/>
    <mergeCell ref="I8:I12"/>
    <mergeCell ref="Q8:Q12"/>
    <mergeCell ref="B5:B7"/>
    <mergeCell ref="C5:D6"/>
    <mergeCell ref="E5:G6"/>
    <mergeCell ref="B1:Q1"/>
    <mergeCell ref="B2:Q2"/>
    <mergeCell ref="B3:Q3"/>
    <mergeCell ref="I5:O5"/>
  </mergeCells>
  <conditionalFormatting sqref="E8:G53">
    <cfRule type="cellIs" dxfId="8" priority="225" operator="equal">
      <formula>$S$12</formula>
    </cfRule>
    <cfRule type="cellIs" dxfId="7" priority="226" operator="equal">
      <formula>$S$11</formula>
    </cfRule>
    <cfRule type="cellIs" dxfId="6" priority="227" operator="equal">
      <formula>$S$10</formula>
    </cfRule>
    <cfRule type="cellIs" dxfId="5" priority="228" operator="equal">
      <formula>$S$9</formula>
    </cfRule>
    <cfRule type="cellIs" dxfId="4" priority="229" operator="equal">
      <formula>$S$8</formula>
    </cfRule>
  </conditionalFormatting>
  <conditionalFormatting sqref="F8:F53">
    <cfRule type="cellIs" dxfId="13" priority="6" operator="equal">
      <formula>$T$7</formula>
    </cfRule>
    <cfRule type="cellIs" dxfId="12" priority="7" operator="equal">
      <formula>$U$7</formula>
    </cfRule>
    <cfRule type="cellIs" dxfId="11" priority="8" operator="equal">
      <formula>$V$7</formula>
    </cfRule>
    <cfRule type="cellIs" dxfId="10" priority="9" operator="equal">
      <formula>$W$7</formula>
    </cfRule>
    <cfRule type="cellIs" dxfId="9" priority="10" operator="equal">
      <formula>$X$7</formula>
    </cfRule>
  </conditionalFormatting>
  <conditionalFormatting sqref="G8:G53">
    <cfRule type="cellIs" dxfId="3" priority="11" operator="equal">
      <formula>$T$15</formula>
    </cfRule>
    <cfRule type="cellIs" dxfId="2" priority="12" operator="equal">
      <formula>$T$16</formula>
    </cfRule>
    <cfRule type="cellIs" dxfId="1" priority="13" operator="equal">
      <formula>$T$17</formula>
    </cfRule>
    <cfRule type="cellIs" dxfId="0" priority="14" operator="equal">
      <formula>$T$18</formula>
    </cfRule>
  </conditionalFormatting>
  <dataValidations count="3">
    <dataValidation type="list" allowBlank="1" showInputMessage="1" showErrorMessage="1" sqref="JD8:JJ15" xr:uid="{14A69702-36BC-47D0-A3D2-5DEE8EBD3BFC}">
      <formula1>#REF!</formula1>
    </dataValidation>
    <dataValidation allowBlank="1" showInputMessage="1" showErrorMessage="1" prompt="La probabilidad se encuentra determinada por una escala de 1 a 3, siendo 1 la menor probabilidad de ocurrencia del riesgo y 3 la mayor probabilidad de  ocurrencia." sqref="JC7" xr:uid="{4BBC7FCD-3A62-4746-8E17-CC3F9FE0B2FC}"/>
    <dataValidation allowBlank="1" showInputMessage="1" showErrorMessage="1" prompt="Es la materialización del riesgo y las consecuencias de su aparición. Su escala es: 5 bajo impacto, 10 medio, 20 alto impacto._x000a_" sqref="JD7:JJ7" xr:uid="{79561F3F-23C0-4FFA-9862-DDC2C5821B15}"/>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A37A2-351F-4A85-AB5E-15EB2F931072}">
  <dimension ref="B4:P17"/>
  <sheetViews>
    <sheetView workbookViewId="0">
      <selection activeCell="F6" sqref="F6"/>
    </sheetView>
  </sheetViews>
  <sheetFormatPr baseColWidth="10" defaultRowHeight="14.5" x14ac:dyDescent="0.35"/>
  <cols>
    <col min="2" max="2" width="26.81640625" customWidth="1"/>
    <col min="3" max="3" width="37.81640625" customWidth="1"/>
    <col min="4" max="4" width="13.453125" customWidth="1"/>
    <col min="5" max="5" width="16.81640625" customWidth="1"/>
    <col min="6" max="6" width="35.81640625" style="9" customWidth="1"/>
    <col min="7" max="7" width="13.453125" bestFit="1" customWidth="1"/>
    <col min="8" max="8" width="23.453125" customWidth="1"/>
    <col min="11" max="11" width="24.54296875" customWidth="1"/>
    <col min="13" max="13" width="19.54296875" customWidth="1"/>
    <col min="15" max="15" width="20.453125" customWidth="1"/>
    <col min="16" max="16" width="14.81640625" customWidth="1"/>
  </cols>
  <sheetData>
    <row r="4" spans="2:16" ht="26" x14ac:dyDescent="0.35">
      <c r="B4" s="2" t="s">
        <v>53</v>
      </c>
      <c r="C4" s="2" t="s">
        <v>52</v>
      </c>
      <c r="D4" s="1" t="s">
        <v>30</v>
      </c>
      <c r="E4" s="2" t="s">
        <v>24</v>
      </c>
      <c r="F4" s="3" t="s">
        <v>0</v>
      </c>
      <c r="G4" s="2" t="s">
        <v>14</v>
      </c>
      <c r="H4" s="2" t="s">
        <v>65</v>
      </c>
      <c r="I4" s="2" t="s">
        <v>15</v>
      </c>
      <c r="J4" s="2"/>
      <c r="L4" s="2" t="s">
        <v>16</v>
      </c>
      <c r="M4" s="2" t="s">
        <v>82</v>
      </c>
      <c r="N4" s="2" t="s">
        <v>18</v>
      </c>
      <c r="O4" s="2" t="s">
        <v>19</v>
      </c>
      <c r="P4" s="2" t="s">
        <v>20</v>
      </c>
    </row>
    <row r="5" spans="2:16" x14ac:dyDescent="0.35">
      <c r="B5" s="4" t="s">
        <v>50</v>
      </c>
      <c r="C5" s="4" t="s">
        <v>46</v>
      </c>
      <c r="D5" s="5" t="s">
        <v>28</v>
      </c>
      <c r="E5" s="4" t="s">
        <v>66</v>
      </c>
      <c r="F5" s="4" t="s">
        <v>67</v>
      </c>
      <c r="G5" s="4" t="s">
        <v>31</v>
      </c>
      <c r="H5" s="4" t="s">
        <v>33</v>
      </c>
      <c r="I5" s="4" t="s">
        <v>26</v>
      </c>
      <c r="J5" s="4"/>
      <c r="K5" s="4" t="s">
        <v>33</v>
      </c>
      <c r="L5" s="4" t="s">
        <v>32</v>
      </c>
      <c r="M5" s="4" t="s">
        <v>33</v>
      </c>
      <c r="N5" s="4" t="s">
        <v>77</v>
      </c>
      <c r="O5" s="4" t="s">
        <v>35</v>
      </c>
      <c r="P5" s="4" t="s">
        <v>36</v>
      </c>
    </row>
    <row r="6" spans="2:16" x14ac:dyDescent="0.35">
      <c r="B6" s="4" t="s">
        <v>51</v>
      </c>
      <c r="C6" s="4" t="s">
        <v>47</v>
      </c>
      <c r="D6" s="6" t="s">
        <v>27</v>
      </c>
      <c r="E6" s="4" t="s">
        <v>68</v>
      </c>
      <c r="F6" s="4" t="s">
        <v>54</v>
      </c>
      <c r="G6" s="4" t="s">
        <v>42</v>
      </c>
      <c r="H6" s="4" t="s">
        <v>41</v>
      </c>
      <c r="I6" s="4" t="s">
        <v>69</v>
      </c>
      <c r="J6" s="4"/>
      <c r="K6" s="4" t="s">
        <v>41</v>
      </c>
      <c r="L6" s="4" t="s">
        <v>40</v>
      </c>
      <c r="M6" s="4" t="s">
        <v>41</v>
      </c>
      <c r="N6" s="4" t="s">
        <v>37</v>
      </c>
      <c r="O6" s="4" t="s">
        <v>38</v>
      </c>
      <c r="P6" s="4" t="s">
        <v>39</v>
      </c>
    </row>
    <row r="7" spans="2:16" x14ac:dyDescent="0.35">
      <c r="B7" s="4" t="s">
        <v>70</v>
      </c>
      <c r="C7" s="4" t="s">
        <v>71</v>
      </c>
      <c r="D7" s="7" t="s">
        <v>25</v>
      </c>
      <c r="E7" s="4" t="s">
        <v>72</v>
      </c>
      <c r="F7" s="4" t="s">
        <v>73</v>
      </c>
      <c r="G7" s="4" t="s">
        <v>74</v>
      </c>
      <c r="H7" s="4" t="s">
        <v>75</v>
      </c>
      <c r="K7" s="4" t="s">
        <v>75</v>
      </c>
      <c r="M7" s="4" t="s">
        <v>75</v>
      </c>
      <c r="N7" s="4" t="s">
        <v>79</v>
      </c>
      <c r="P7" s="4" t="s">
        <v>81</v>
      </c>
    </row>
    <row r="8" spans="2:16" x14ac:dyDescent="0.35">
      <c r="B8" s="4" t="s">
        <v>55</v>
      </c>
      <c r="C8" s="4" t="s">
        <v>48</v>
      </c>
      <c r="D8" s="8" t="s">
        <v>29</v>
      </c>
      <c r="F8" s="4" t="s">
        <v>76</v>
      </c>
      <c r="H8" s="4" t="s">
        <v>77</v>
      </c>
      <c r="N8" s="4" t="s">
        <v>80</v>
      </c>
    </row>
    <row r="9" spans="2:16" x14ac:dyDescent="0.35">
      <c r="B9" s="4" t="s">
        <v>83</v>
      </c>
      <c r="C9" s="4" t="s">
        <v>56</v>
      </c>
      <c r="F9" s="4" t="s">
        <v>78</v>
      </c>
      <c r="H9" s="4" t="s">
        <v>37</v>
      </c>
      <c r="N9" s="4" t="s">
        <v>34</v>
      </c>
    </row>
    <row r="10" spans="2:16" x14ac:dyDescent="0.35">
      <c r="C10" s="4" t="s">
        <v>49</v>
      </c>
      <c r="F10" s="4" t="s">
        <v>57</v>
      </c>
      <c r="H10" s="4" t="s">
        <v>79</v>
      </c>
    </row>
    <row r="11" spans="2:16" x14ac:dyDescent="0.35">
      <c r="F11" s="4" t="s">
        <v>60</v>
      </c>
      <c r="H11" s="4" t="s">
        <v>80</v>
      </c>
    </row>
    <row r="12" spans="2:16" x14ac:dyDescent="0.35">
      <c r="F12" s="4" t="s">
        <v>58</v>
      </c>
      <c r="H12" s="4" t="s">
        <v>34</v>
      </c>
    </row>
    <row r="13" spans="2:16" x14ac:dyDescent="0.35">
      <c r="F13" s="4" t="s">
        <v>61</v>
      </c>
      <c r="H13" s="4" t="s">
        <v>35</v>
      </c>
    </row>
    <row r="14" spans="2:16" x14ac:dyDescent="0.35">
      <c r="F14" s="4" t="s">
        <v>63</v>
      </c>
      <c r="H14" s="4" t="s">
        <v>38</v>
      </c>
    </row>
    <row r="15" spans="2:16" x14ac:dyDescent="0.35">
      <c r="F15" s="4" t="s">
        <v>59</v>
      </c>
      <c r="H15" s="4" t="s">
        <v>36</v>
      </c>
    </row>
    <row r="16" spans="2:16" x14ac:dyDescent="0.35">
      <c r="F16" s="4" t="s">
        <v>62</v>
      </c>
      <c r="H16" s="4" t="s">
        <v>39</v>
      </c>
    </row>
    <row r="17" spans="6:8" ht="26" x14ac:dyDescent="0.35">
      <c r="F17" s="4" t="s">
        <v>64</v>
      </c>
      <c r="H17" s="4" t="s">
        <v>81</v>
      </c>
    </row>
  </sheetData>
  <sheetProtection algorithmName="SHA-512" hashValue="OaAAOGS7BmfwtJNPy++qaSoBAKgmeRbcsH+5X1HYeQN6B0T1OowA8E1MNoGb4foZ0yHL0VugY3KDRbEWF55k5A==" saltValue="bVZ/w5tNddmMuzSH7kRbN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64301472cc3a71cc0833e1c95e27159d">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fe8a82c82a1617cf0828c86789f1a3e2"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492342-1650-4F94-A1DD-C26197BC14A6}">
  <ds:schemaRefs>
    <ds:schemaRef ds:uri="http://schemas.microsoft.com/office/2006/metadata/properties"/>
    <ds:schemaRef ds:uri="http://schemas.microsoft.com/office/infopath/2007/PartnerControls"/>
    <ds:schemaRef ds:uri="edb2d03a-b0ac-4019-aba2-8f266c5a37b9"/>
    <ds:schemaRef ds:uri="dab95841-2a5b-4d06-988e-dcb998e97977"/>
  </ds:schemaRefs>
</ds:datastoreItem>
</file>

<file path=customXml/itemProps2.xml><?xml version="1.0" encoding="utf-8"?>
<ds:datastoreItem xmlns:ds="http://schemas.openxmlformats.org/officeDocument/2006/customXml" ds:itemID="{71797409-1516-4245-850D-8191CE5035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2d03a-b0ac-4019-aba2-8f266c5a37b9"/>
    <ds:schemaRef ds:uri="dab95841-2a5b-4d06-988e-dcb998e97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1F8456-F1C2-4D61-BEB0-290008B21C96}">
  <ds:schemaRefs>
    <ds:schemaRef ds:uri="http://schemas.microsoft.com/sharepoint/v3/contenttype/forms"/>
  </ds:schemaRefs>
</ds:datastoreItem>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Mapa de Riesgos</vt:lpstr>
      <vt:lpstr>Mapa de Calor Riesgo Inherente</vt:lpstr>
      <vt:lpstr>Mapa de Calor Riesgo Residual</vt:lpstr>
      <vt:lpstr>Hoja2</vt:lpstr>
      <vt:lpstr>'Mapa de Riesgos'!Área_de_impresión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Constanza Diaz Riveros</dc:creator>
  <cp:lastModifiedBy>Sonia Constanza Diaz Riveros</cp:lastModifiedBy>
  <cp:lastPrinted>2026-04-16T14:26:06Z</cp:lastPrinted>
  <dcterms:created xsi:type="dcterms:W3CDTF">2025-11-29T10:59:38Z</dcterms:created>
  <dcterms:modified xsi:type="dcterms:W3CDTF">2026-09-16T21:41:04Z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MediaServiceImageTags">
    <vt:lpwstr/>
  </property>
</Properties>
</file>