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uario\Documents\UAPA\2026\3. MARZO\PAI\"/>
    </mc:Choice>
  </mc:AlternateContent>
  <xr:revisionPtr revIDLastSave="0" documentId="8_{93172845-9B63-4BD1-BA6F-745A7E0DAC79}" xr6:coauthVersionLast="47" xr6:coauthVersionMax="47" xr10:uidLastSave="{00000000-0000-0000-0000-000000000000}"/>
  <bookViews>
    <workbookView xWindow="-120" yWindow="-120" windowWidth="20730" windowHeight="11160" xr2:uid="{A37AF305-5261-40A4-A302-A87EEE339EDE}"/>
  </bookViews>
  <sheets>
    <sheet name="PAI 2025_V5" sheetId="1" r:id="rId1"/>
    <sheet name="Resumen Financiero" sheetId="3" r:id="rId2"/>
    <sheet name="Resumen Físico " sheetId="2" r:id="rId3"/>
  </sheets>
  <externalReferences>
    <externalReference r:id="rId4"/>
  </externalReferences>
  <definedNames>
    <definedName name="_xlnm._FilterDatabase" localSheetId="0" hidden="1">'PAI 2025_V5'!$A$7:$AR$46</definedName>
    <definedName name="_xlnm._FilterDatabase" localSheetId="1" hidden="1">'Resumen Financiero'!$B$4:$N$4</definedName>
    <definedName name="_xlnm._FilterDatabase" localSheetId="2" hidden="1">'Resumen Físico '!$B$3:$I$4</definedName>
    <definedName name="A_Fortalecimiento_del_Programa_de_Alimentación_Escolar_que_contribuya_a_la_equidad_el_bienestar_y_la_seguridad_alimentaria_nacional">'[1]PROYECTOS DE INVERSIÓN'!#REF!</definedName>
    <definedName name="OE3_Fortalecer_las_capacidades_de_las_entidades_territoriales__mediante_la_asistencia_técnica__que_promueva_entornos_escolares_saludables_y_el_desarrollo_socioemocional_orientado_a_la_alimentación_saludable_de_los_NNAJ_del_sistema_educativo_oficial.">#REF!</definedName>
    <definedName name="PROYECTOS">'[1]PROYECTOS DE INVERSIÓN'!#REF!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8" i="1" l="1"/>
  <c r="AM47" i="1" l="1"/>
  <c r="AO41" i="1"/>
  <c r="AO40" i="1"/>
  <c r="AO28" i="1" l="1"/>
  <c r="D15" i="2"/>
  <c r="G15" i="2"/>
  <c r="AO15" i="1"/>
  <c r="I5" i="2"/>
  <c r="F15" i="2"/>
  <c r="E15" i="2"/>
  <c r="AO33" i="1" l="1"/>
  <c r="AL10" i="1"/>
  <c r="AL9" i="1"/>
  <c r="H10" i="2" s="1"/>
  <c r="I10" i="2" s="1"/>
  <c r="AO8" i="1"/>
  <c r="AO9" i="1"/>
  <c r="AO10" i="1"/>
  <c r="AO11" i="1"/>
  <c r="AO12" i="1"/>
  <c r="AO13" i="1"/>
  <c r="AO14" i="1"/>
  <c r="AO16" i="1"/>
  <c r="AO17" i="1"/>
  <c r="AO19" i="1"/>
  <c r="AO20" i="1"/>
  <c r="AO21" i="1"/>
  <c r="AO22" i="1"/>
  <c r="AO23" i="1"/>
  <c r="AO24" i="1"/>
  <c r="AO25" i="1"/>
  <c r="AO26" i="1"/>
  <c r="AO27" i="1"/>
  <c r="AO29" i="1"/>
  <c r="AO31" i="1"/>
  <c r="AO37" i="1"/>
  <c r="AO42" i="1"/>
  <c r="AO43" i="1"/>
  <c r="AO44" i="1"/>
  <c r="AO45" i="1"/>
  <c r="AO46" i="1"/>
  <c r="AL11" i="1"/>
  <c r="AL12" i="1"/>
  <c r="AL13" i="1"/>
  <c r="AL14" i="1"/>
  <c r="H7" i="2" s="1"/>
  <c r="I7" i="2" s="1"/>
  <c r="AL15" i="1"/>
  <c r="AL16" i="1"/>
  <c r="H8" i="2" s="1"/>
  <c r="I8" i="2" s="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H11" i="2" l="1"/>
  <c r="I11" i="2" s="1"/>
  <c r="H14" i="2"/>
  <c r="I14" i="2" s="1"/>
  <c r="H12" i="2"/>
  <c r="I12" i="2" s="1"/>
  <c r="H13" i="2"/>
  <c r="I13" i="2" s="1"/>
  <c r="H9" i="2"/>
  <c r="I9" i="2" s="1"/>
  <c r="H6" i="2"/>
  <c r="I6" i="2" l="1"/>
  <c r="I15" i="2" s="1"/>
  <c r="H15" i="2"/>
</calcChain>
</file>

<file path=xl/sharedStrings.xml><?xml version="1.0" encoding="utf-8"?>
<sst xmlns="http://schemas.openxmlformats.org/spreadsheetml/2006/main" count="1224" uniqueCount="476">
  <si>
    <t>UNIDAD ADMINISTRATIVA ESPECIAL DE ALIMENTACIÓN ESCOLAR - ALIMENTOS PARA APRENDER</t>
  </si>
  <si>
    <t>DIRECCIÓN GENERAL - PLANEACIÓN</t>
  </si>
  <si>
    <r>
      <rPr>
        <b/>
        <sz val="12"/>
        <rFont val="Aptos Narrow"/>
        <family val="2"/>
        <scheme val="minor"/>
      </rPr>
      <t>FORMATO:</t>
    </r>
    <r>
      <rPr>
        <sz val="12"/>
        <rFont val="Aptos Narrow"/>
        <family val="2"/>
        <scheme val="minor"/>
      </rPr>
      <t xml:space="preserve"> PLAN DE ACCIÓN INSTITUCIONAL - VIGENCIA 2025
Versión 4</t>
    </r>
  </si>
  <si>
    <t>ALINEACIÓN INSTITUCIONAL</t>
  </si>
  <si>
    <t>ALINEACIÓN PROYECTO DE INVERSIÓN</t>
  </si>
  <si>
    <t>RESPONSABLE</t>
  </si>
  <si>
    <t xml:space="preserve">PROGAMACIÓN ANUAL PLAN DE ACCIÓN </t>
  </si>
  <si>
    <t>PROGRAMACIÓN I TRIMESTRE</t>
  </si>
  <si>
    <t xml:space="preserve"> PROGRAMACIÓN II TRIMESTRE</t>
  </si>
  <si>
    <t>PROGRAMACIÓN III TRIMESTRE</t>
  </si>
  <si>
    <t>PROGRAMACIÓN IV TRIMESTRE</t>
  </si>
  <si>
    <t>ALINEACIÓN CON LOS ODS</t>
  </si>
  <si>
    <t>ALINEACIÓN CON EL PNDE</t>
  </si>
  <si>
    <t xml:space="preserve">ALINEACIÓN CON EL PND EJES DE TRANSFORMACIÓN </t>
  </si>
  <si>
    <t>ALINEACIÓN CON EL PND CATALIZADORES</t>
  </si>
  <si>
    <t>ALINEACIÓN CON EL PND COMPONENTES</t>
  </si>
  <si>
    <t>ALINEACIÓN CON EL PLAN ESTRATÉGICO SECTORIAL</t>
  </si>
  <si>
    <t>ALINEACIÓN CON OBJETIVOS ESTRATEGICOS Y RETOS</t>
  </si>
  <si>
    <t>DIMENSIÓN DEL MIPG</t>
  </si>
  <si>
    <t>POLÍTICAS DE GESTIÓN Y DESEMPEÑO INSTITUCIONAL - MIPG</t>
  </si>
  <si>
    <t>ARTICULACIÓN PLANES DECRETO 612 DE 2018</t>
  </si>
  <si>
    <t>PROYECTO DE INVERSIÓN</t>
  </si>
  <si>
    <t>OBJETIVO ESPECÍFICO</t>
  </si>
  <si>
    <t>PRODUCTO</t>
  </si>
  <si>
    <t>INFORMACIÓN DE MEDICIÓN</t>
  </si>
  <si>
    <t>METAS</t>
  </si>
  <si>
    <t>RECURSOS</t>
  </si>
  <si>
    <t>PROGRAMACIÓN META</t>
  </si>
  <si>
    <t>DESCRIPCIÓN META</t>
  </si>
  <si>
    <t>PROGRAMACIÓN RECURSOS</t>
  </si>
  <si>
    <t>META FÍSICA</t>
  </si>
  <si>
    <t>GESTIÓN DE RECURSOS</t>
  </si>
  <si>
    <t>AVANCE CUALITATIVO</t>
  </si>
  <si>
    <t>EVIDENCIAS</t>
  </si>
  <si>
    <t>OBSERVACIONES PLANEACIÓN</t>
  </si>
  <si>
    <t>ACTIVIDAD PROYECTO DE INVERSIÓN</t>
  </si>
  <si>
    <t>DEPENDENCIA</t>
  </si>
  <si>
    <t>PROCESO SIG</t>
  </si>
  <si>
    <t>CÓDIGO ACTIVIDAD PLAN DE ACCIÓN</t>
  </si>
  <si>
    <t xml:space="preserve">ACTIVIDAD PLAN DE ACCIÓN </t>
  </si>
  <si>
    <t>INDICADOR</t>
  </si>
  <si>
    <t>FÓRMULA DE CÁLCULO</t>
  </si>
  <si>
    <t>UNIDAD DE MEDIDA</t>
  </si>
  <si>
    <t>META FÍSICA ANUAL</t>
  </si>
  <si>
    <t>RUBRO INVERSIÓN</t>
  </si>
  <si>
    <t xml:space="preserve">VALOR ANUAL ASIGNADO </t>
  </si>
  <si>
    <t>PROGRAMADO</t>
  </si>
  <si>
    <t>EJECUTADO</t>
  </si>
  <si>
    <t>% EJECUTADO TRIMESTRE</t>
  </si>
  <si>
    <t>PROGRMADO</t>
  </si>
  <si>
    <t>Hambre Cero</t>
  </si>
  <si>
    <t>La construcción de un sistema educativo articulado, participativo, descentralizado y con mecanismos eficaces de concertación</t>
  </si>
  <si>
    <t>Seguridad Humana y Justicia Social</t>
  </si>
  <si>
    <t>Catalizador: B. Superación de 
privaciones como fundamento de la 
dignidad humana y condiciones 
básicas para el bienestar</t>
  </si>
  <si>
    <t>Educación de Calidad para reducir la desigualdad - Por un Programa de Alimentación Escolar (PAE) más equitativo, que contribuya al bienestar y la seguridad alimentaria</t>
  </si>
  <si>
    <t>Alimentación Escolar</t>
  </si>
  <si>
    <t>OE1. Formular, implementar, monitorear y evaluar la política pública de alimentación escolar que materialice el derecho a la educación y el derecho a la soberanía alimentaria y nutricional de niños, niñas, adolescentes y jóvenes matriculados en las instituciones educativas oficiales de Colombia, en actuación con el Ministerio de Educación Nacional como ente rector del sector.</t>
  </si>
  <si>
    <t xml:space="preserve">Direccionamiento Estratégico </t>
  </si>
  <si>
    <t xml:space="preserve">Planeación institucional </t>
  </si>
  <si>
    <t>N/A</t>
  </si>
  <si>
    <t>1 Ampliación del programa de alimentación escolar a nivel nacional</t>
  </si>
  <si>
    <t xml:space="preserve">1.1 Ampliar el acceso a complementos alimentarios de los estudiantes matriculados en el sector oficial </t>
  </si>
  <si>
    <t>1.1.1 Servicio de Asistencia Técnica para la implementación del PAE</t>
  </si>
  <si>
    <t>1.1.1.3 Implementar mecanismos para la divulgación del PAE y el fortalecimiento de las capacidades territoriales</t>
  </si>
  <si>
    <t>100 Dirección General</t>
  </si>
  <si>
    <t>Desarrollo de la política pública de alimentación escolar</t>
  </si>
  <si>
    <t>100-01</t>
  </si>
  <si>
    <t>Desarrollar las acciones correspondientes a las etapas de diágnostico y diseño de la Política Pública de Alimentación Escolar que promuevan el fortalecimiento estratégico y misional de la Unidad</t>
  </si>
  <si>
    <t>Número de documentos construidos en las etapas de diágnostico y diseño dela política pública de alimentación escolar.</t>
  </si>
  <si>
    <t>(Número de informes de seguimiento en el trimestre/Número de informes de seguimiento requeridos en el trimestre)*100</t>
  </si>
  <si>
    <t>Número</t>
  </si>
  <si>
    <t>C-2201-0700-5-20203J-2201089-02</t>
  </si>
  <si>
    <t>Reportes y/o documentos elaborados que detallan la gestión, los avances y el cumplimiento de las metas y objetivos institucionales.</t>
  </si>
  <si>
    <t>Documento de Diagnótico de la política pública de alimentación escolar.</t>
  </si>
  <si>
    <t>Documento de Política pública diseñada</t>
  </si>
  <si>
    <t>Durante los meses de octubre, noviembre y diciembre del año 2025, el equipo de Política Pública concentró sus esfuerzos en el fortalecimiento técnico, participativo y documental del documento borrador de la Política Pública del Ecosistema de Alimentación Escolar (PPAE) y de sus anexos.  En este periodo se avanzó de manera significativa en la consolidación del documento base de la política, así como en la elaboración, ajuste y sistematización de los anexos Documentos Técnicos de Soporte que le dan soporte.
De manera complementaria, se desarrollaron y documentaron espacios de participación y diálogo, como conversatorios, foros y jornadas de trabajo con pueblos indígenas, estudiantes y otros actores, cuyos aportes fueron compilados, analizados e incorporados mediante matrices, relatorías y documentos de síntesis, contribuyendo directamente a robustecer el contenido sustantivo y el enfoque integral de la PPAE.
Respecto a la ejecución de los recursos programados para el cuarto trimestre, se ejecutó más del 100% programado, teniendo en cuenta se suscribieron diez (10) adiciones y prórrogas de contratos de prestación de servicios profesionales y de apoyo a la gestión, requeridos para el cierre de la vigencia.</t>
  </si>
  <si>
    <t>*Documento Borrador de Política Pública V3 Con las 229 Observaciones entregadas por el MEN el día 29 de diciembre de 2025 y que aún se encuentran en subsanación.
Anexo 1. Análisis de las Generalidades de la Alimentación Escolar desde el Derecho Humano a la Alimentación Adecuada.
Anexo 2. Antecedentes de la Alimentación Escolar en Colombia.
Anexo 3. Marco Teórico y Conceptual para la Política Pública del Ecosistema de Alimentación Escolar de Colombia.
Anexo 4. Los Enfoques para la Política Pública del Ecosistema de Alimentación Escolar de Colombia.
Anexo 5. Análisis Normativo para la Política Pública del Ecosistema de Alimentación Escolar de Colombia.
Anexo 6. Análisis de los Actores de la Alimentación Escolar en Colombia y sus Territorios.
Anexo 7. Análisis de Experiencias Internacionales sobre Alimentación Escolar.
Anexo 8. Análisis de la Corrupción en la Alimentación Escolar en Colombia.
Anexo 9. Análisis de las Fuentes de Financiación para la Política Pública del Ecosistema de Alimentación Escolar de Colombia.
Anexo 10. Consolidado de las relatorías de los Talleres Aplicados en las ETC y las ETnoC con Actores Diversos y NNAJ.
Anexo 11. Cadena de Valor de la Construcción del Problema Público para la Política Pública del Ecosistema de Alimentación Escolar.
Anexo 12. Análisis intersectorial para la Política Pública del Ecosistema de Alimentación Escolar de Colombia.
Anexo 13. Memorias de la serie de Conversatorios: “Hablemos de Política Pública de Alimentación Escolar en Colombia”.
ANEXO 14. Aportes de los Conversatorios al Proceso de Construcción del Diagnóstico y el Diseño de la Política Pública del Ecosistema de Alimentación Escolar de Colombia
Anexo 15. Árbol de Problemas V Dic 2025 y Lineamientos por 6 ejes.
Anexo 16. Consolidación de datos cuantitativos y cualitavos anexos a la Construcción del Diagnóstico y el Diseño de la Política Pública del Ecosistema de Alimentación Escolar de Colombia.</t>
  </si>
  <si>
    <t>OE2. Aumentar la cobertura del Programa de Alimentación Escolar hasta alcanzar la universalidad, contribuyendo a la garantía de los derechos a la educación, la seguridad y soberanía alimentaria y nutricional de niños, niñas, adolescentes y jóvenes en el sistema educativo oficial, incluyendo el receso escolar, a través de los criterios de focalización de recursos disponibles; así como nuevas fuentes de financiación, que consideren la vulnerabilidad y las capacidades territoriales; mediante la implementación de lineamientos e instrumentos que permitan el seguimiento a la ejecución eficiente, transparente y la asignación progresiva de recursos.</t>
  </si>
  <si>
    <t>Planeación Institucional </t>
  </si>
  <si>
    <t>Plan Anual de Adquisiciones</t>
  </si>
  <si>
    <t>1.1.1.2 Desarrollar modelos de operación diferencial, con pertinencia territorial y enfoque étnico</t>
  </si>
  <si>
    <t>100-02</t>
  </si>
  <si>
    <t>Desarrollar las metodologías e instrumentos para la formulación, ejecución, seguimiento y evaluación de las políticas, planes, programas y proyectos estratégicos de la Unidad.</t>
  </si>
  <si>
    <t>Número de informes de seguimiento y evaluación</t>
  </si>
  <si>
    <t>Porcentaje</t>
  </si>
  <si>
    <t>n/a</t>
  </si>
  <si>
    <t>Informe que reporte los avances en el seguimiento y evaluación de los Programas y proyectos de la Unidad</t>
  </si>
  <si>
    <t>Durante el cuatro trimestre se desarrollaron de manera integral actividades técnicas, normativas y presupuestales orientadas al fortalecimiento del Programa de Alimentación Escolar (PAE) y de las competencias de la UApA, que incluyeron: la revisión, análisis y ajuste concertado de documentos conceptuales sobre Inspección y Vigilancia; la elaboración de análisis jurídicos sobre la posibilidad de auditoría y el alcance de la función de IVC delegada a la UApA, como insumo para el documento Conpes de política del PAE; la formulación de propuestas técnicas y financieras para modificar el proyecto de Ley de Presupuesto 2026, incorporando incrementos destinados a la cobertura del PAE y al cumplimiento de la laboralización de manipuladoras, con sus respectivas justificaciones y tablas resumen; la realización de ajustes normativos, a solicitud del MEN, a las propuestas de la UApA en el Proyecto de Ley de competencias, incluyendo modificaciones al articulado, sustitución de los artículos 16 a 19 (y 20) de la Ley 1176 de 2007 y la incorporación de nuevos instrumentos de financiación; la elaboración de una presentación y un resumen ejecutivo para el Ministro de Educación Nacional sobre la Ley de competencias; la preparación de una propuesta de carta al DNP solicitando adiciones presupuestales para la vigencia 2026; y el ajuste y complementación del documento de comentarios al Proyecto de Ley 245 de 2025 sobre ambientes escolares alimentarios saludables, dejando constancia de que para las demás obligaciones no se asignaron actividades durante el período.</t>
  </si>
  <si>
    <t>Convergencia Regional</t>
  </si>
  <si>
    <t>Catalizador 5: Fortalecimiento institucional como motor de cambio para recuperar la confianza de la ciudadanía y para el fortalecimiento del vínculo Estado Ciudadanía</t>
  </si>
  <si>
    <t>Lucha contra la corrupción en las entidades públicas nacionales y territoriales</t>
  </si>
  <si>
    <t>OE6. Impulsar una gestión institucional transparente, participativa e innovadora, fortaleciendo el talento humano y optimizando los procesos internos, mediante el uso efectivo de la información, el desarrollo de capacidades y la promoción de una cultura organizacional orientada a la mejora continua y a los valores públicos.</t>
  </si>
  <si>
    <t>110 Dirección General - Planeación</t>
  </si>
  <si>
    <t>Direccionamiento estratégico</t>
  </si>
  <si>
    <t>110-01</t>
  </si>
  <si>
    <t>Elaborar y consolidar insumos asociados a la gestión institucional con el fin de reportar la información requerida por los grupos de valor o de interés</t>
  </si>
  <si>
    <t>Número de reportes o documentos elaborados</t>
  </si>
  <si>
    <t>(Número de reportes o documentos elaborados en el trimestre/Número de reportes o documentos requeridos en el trimestre)*100</t>
  </si>
  <si>
    <t>Durante el cuarto trimestre de 2025, se realizaron los siguientes reportes e informes  que detallan la gestión, los avances y el cumplimiento de las metas y objetivos institucionales:
1.  Seguimiento Macrometas – Ruta Hambre Cero 2025 
2. Seguimiento a Compromisos de Gobierno UApA
3. Sinergia – Indicador de Cobertura PAE (ID 154) 
4. Informe de Seguimiento a Indicadores Concertados con Grupos Étnicos 
5. PIIP – Proyectos de Inversión Institucional 
6. Informe de gestión - Primer semestre 2025
En este sentido, la UApA consolidó avances significativos en la implementación del PAE y en el cumplimiento de los hitos de la Ruta Hambre Cero. Se alcanzó una cobertura promedio nacional del 78,3%, fortaleciendo la atención en municipios PDET y ampliando la modalidad de comida caliente en 12 Entidades Territoriales Certificadas. Asimismo, se avanzó en la implementación del enfoque diferencial con pueblos étnicos, el seguimiento al indicador de cobertura PAE (ID 154) y la ejecución del 72% de los proyectos de inversión institucional. Estos resultados reflejan una mejora en la planeación, gestión y articulación interinstitucional, orientada al cierre de brechas territoriales y al cumplimiento de las metas del Plan Nacional de Desarrollo.
La sobre–ejecución se origina en dos adiciones y prórrogas aplicadas a los contratos, a través de las cuales fue necesario ampliar los plazos de ejecución y recursos para garantizar la culminación de las actividades programadas en la vigencia.</t>
  </si>
  <si>
    <t>Informe reportes cuarto trimestre de 2025</t>
  </si>
  <si>
    <t xml:space="preserve">Evaluación de resultados </t>
  </si>
  <si>
    <t xml:space="preserve">Seguimiento y evaluación del desempeño institucional </t>
  </si>
  <si>
    <t>110-02</t>
  </si>
  <si>
    <t>Identificar e implementar  acciones para optimizar las políticas de gestión y desempeño del Modelo Integrado de Planeación y Gestión, con el fin de aumentar el índice de desempeño institucional</t>
  </si>
  <si>
    <t>Porcentaje de cumplimiento plan de trabajo para el avance en la implementación políticas de gestión y desempeño del MIPG</t>
  </si>
  <si>
    <t>(Número de actividades ejecutadas en el trimestre /Número de actividades programadas para el trimestre)*100</t>
  </si>
  <si>
    <t>Acciones identificadas para ejecutar en el trimestre con el respectivo seguimiento</t>
  </si>
  <si>
    <t>1. Acciones identificadas para ejecutar en el trimestre con el respectivo seguimiento 
2. Informe consolidado de avances adelantados con corte al primer semestre</t>
  </si>
  <si>
    <t xml:space="preserve">
Ejecución de la actividades programadas en el plan de trabajo para el trimestre</t>
  </si>
  <si>
    <t>Se presenta al Comité Institucional de Gestión y Desempeño en la sesión del 23 de octubre, el informe de resultados del monitoreo al plan MIPG 2025 correspondiente al avance en el cumplimiento de las a actividades definidas para cerrar brechas identificadas en los resultados FURAG, que a su vez, garantizan la implementación de lineamientos correspondientes a las políticas de gestión del Modelo Intergrado de Planeación y Gestión acorde con el manual operativo.
La sobre–ejecución se origina en dos adiciones y prórrogas aplicadas a los contratos, a través de las cuales fue necesario ampliar los plazos de ejecución y recursos para garantizar la culminación de las actividades programadas en la vigencia.</t>
  </si>
  <si>
    <t xml:space="preserve">1. Presentación Comité
2. Informes de Monitoreo - Plan MIPG
</t>
  </si>
  <si>
    <t>110-03</t>
  </si>
  <si>
    <t xml:space="preserve">Definir y ejecutar acciones para la implementación Sistema Integrado de Gestión de la UApA en el marco de la mejora continua. </t>
  </si>
  <si>
    <t>Porcentaje de cumplimiento del plan de trabajo para  la  implementación del Sistema integrado de Gestión</t>
  </si>
  <si>
    <t>(Número de actividades ejecutadas en el trimestre/Número de actividades programadas para el trimestre)*100</t>
  </si>
  <si>
    <t xml:space="preserve">1. Acciones identificadas para ejecutar en el trimestre con el respectivo seguimiento </t>
  </si>
  <si>
    <t>Para el cuarto trimestre se tenian programadas dos (2) actividades, la primera  con relación a la socialización del SIG, Gestión por procesos, consulta de la documentación y procedimiento para actualización de la documentación y la segunda con respecto a medición del grado de implementación de los Sistemas de Gestión Ambiental, Seguridad y Salud en el Trabajo y Seguridad de la información
Adicionalmente, se cuenta con otra actividad de carácter permanente y a demanda, relacionada con la actualización de la documentación del Sistema Integrado de Gestión (SIG), en el marco del proceso de mejora continua.
La sobre–ejecución se origina en dos adiciones y prórrogas aplicadas a los contratos, a través de las cuales fue necesario ampliar los plazos de ejecución y recursos para garantizar la culminación de las actividades programadas en la vigencia.</t>
  </si>
  <si>
    <t>Informe cuarto trimestre 2025</t>
  </si>
  <si>
    <t>110-04</t>
  </si>
  <si>
    <t xml:space="preserve">Elaborar reportes basados en el análisis de datos sobre la cobertura del Programa de Alimentación Escolar (PAE) para apoyar la toma de decisiones informadas </t>
  </si>
  <si>
    <t xml:space="preserve">Número de reportes de avance de cobertura PAE </t>
  </si>
  <si>
    <t>Sumatoria de reportes elaborados</t>
  </si>
  <si>
    <t xml:space="preserve">Reporte de avance de cobertura PAE remitido a los directivos de las dependencias y sus equipos de trabajo  </t>
  </si>
  <si>
    <t>Durante el cuarto trimestre de la vigencia, se elaboraron tres informes correspondientes a los meses de septiembre, octubre y noviembre, relacionados con la información reportada sobre matrícula y el porcentaje de cobertura del Programa de Alimentación Escolar (PAE) en el SIMAT. Esta información se presenta desagregada por entidad territorial certificada, departamento, municipio y por las diferentes categorías poblacionales de los estudiantes.
La sobre–ejecución se origina por la adición y prórroga aplicadas a un contrato, a través del cual fue necesario ampliar el plazo de ejecución y recurso para garantizar la culminación de las actividades programadas en la vigencia.</t>
  </si>
  <si>
    <t>Reporte SIMAT septiembre 2025
Reporte SIMAT octubre 2025
Reporte SIMAT novimebre 2025</t>
  </si>
  <si>
    <t>Educación con Calidad</t>
  </si>
  <si>
    <t>Entiades públicas territoriales y nacionales fortalecidas</t>
  </si>
  <si>
    <t xml:space="preserve">Información y Comunicación </t>
  </si>
  <si>
    <t>Transparencia, acceso a la información pública y lucha contra la corrupción</t>
  </si>
  <si>
    <t>120 Dirección General - Comunicaciones</t>
  </si>
  <si>
    <t>Comunicación estratégica</t>
  </si>
  <si>
    <t>120-01</t>
  </si>
  <si>
    <t>Ejecutar una estrategia de comunicación a través de medios institucionales, para difundir al interior de la UApA y en todo el territorio nacional los temas estratégicos y logros del PAE.</t>
  </si>
  <si>
    <t>Estrategia de comunicación implementada</t>
  </si>
  <si>
    <t>Sumatoria de Informes de avance frente a la implementación de la estrategia de comunicación</t>
  </si>
  <si>
    <t>Informe de avance de ejecución de la estrategia.</t>
  </si>
  <si>
    <t xml:space="preserve">Durante el cuarto trimestre de 2025, la estrategia de comunicación de la Unidad Administrativa Especial de Alimentación Escolar (UApA) avanzó de manera integral en los frentes institucional, territorial y digital, consolidando acciones orientadas a la visibilización del Programa de Alimentación Escolar (PAE), el fortalecimiento de la confianza pública y la articulación interinstitucional.
Se realizaron más de 790 publicaciones audiovisuales, entre reels, clips, entrevistas, boletines y transmisiones, distribuidas en plataformas como TikTok, Instagram, Facebook y X. Estas incluyeron contenidos pedagógicos, testimoniales, institucionales y territoriales, destacando temáticas como inocuidad, avances regionales, política pública y derechos alimentarios.
Asimismo, se produjo y difundió material gráfico de alto impacto: más de 2.040 piezas visuales entre carruseles, banners, infografías, historias, portadas y plantillas diseñadas para campañas conmemorativas, mensajes educativos y llamados a la acción ciudadana. Entre ellas, se destacan campañas como "Carrusel Lactancia Materna ", "Carrusel de Manipuladoras", "Carrusel de Financiación" y “Carrusel Premio Arauca”, entre otros.
Durante el periodo comprendido entre octubre y diciembre se desarrollaron acciones estratégicas de comunicación que fortalecieron la visibilidad y el posicionamiento de la UApA en los distintos canales. En este trimestre se diseñaron y ejecutaron seis parrillas de contenidos para redes sociales y radio, se elaboraron diferentes guiones para la creación de videos y el cubrimiento de más de 25 eventos y acciones institucionales en territorio. Se llevaron a cabo grabaciones de recetas como contenido audiovisual pedagógico, y se brindó apoyo en las diferentes transmisiones en vivo, como las del espacio PAEscucharnos, contribuyendo al fortalecimiento de la comunicación pública, la interacción con las audiencias y la divulgación de las acciones del programa.
Además, entre el 1 de octubre y el 19 de diciembre se difundieron más de 11 boletines de prensa y se realizó monitoreo permanente de medios sobre el Programa de Alimentación Escolar (PAE) y la UApA. En octubre se registraron 30 notas positivas, de las cuales 13 estuvieron directamente asociadas a los boletines difundidos; en noviembre se contabilizaron 45 notas positivas derivadas principalmente de los comunicados emitidos por la entidad, mientras que en diciembre se identificaron 14 notas de carácter negativo relacionadas con la finalización del calendario escolar y la contratación del 2026, las cuales quedaron en seguimiento permanente para la gestión comunicativa de la entidad.
Adicionalmente, se realizó seguimiento a alertas y situaciones de riesgo reputacional detectadas mediante el monitoreo de medios, como la denuncia sobre una posible suspensión del PAE en 16 municipios del Cesar, lo que permitió emitir oportunamente un comunicado aclaratorio. También se monitoreó la situación presentada en Palmira (Valle), relacionada con solicitudes de mayor financiación del PAE, la cual tuvo baja repercusión mediática, así como las declaraciones de un concejal sobre presuntas irregularidades en la inversión de recursos, que generaron cuatro espacios negativos.
De esta manera se reafirma que todas las tácticas y estrategias que planifica y desarrolla la Oficina Asesora de Comunicaciones de la UApA Alimentos para Aprender están encaminadas a fortalecer la presencia y reputación institucional de la Entidad en la opinión pública, medios de comunicación y redes sociales en general.
</t>
  </si>
  <si>
    <t xml:space="preserve">Se allegan los archivos en pdf  donde se consigna la información  detallada de las actividades realizadas durante el  cuarto trimestre </t>
  </si>
  <si>
    <t xml:space="preserve">Control Interno </t>
  </si>
  <si>
    <t>130 Dirección General - Control Interno</t>
  </si>
  <si>
    <t>Evaluación independiente y mejoramiento continuo</t>
  </si>
  <si>
    <t>130-01</t>
  </si>
  <si>
    <t xml:space="preserve">Formular, presentar e implementar el Plan Anual de Auditorias para la Unidad Administrativa Especial de Alimentación Escolar - Alimentos para Aprender </t>
  </si>
  <si>
    <t>Cumplimiento del Plan Anual de Auditorías de la vigencia</t>
  </si>
  <si>
    <t>Sumatoria de documentos elaborados</t>
  </si>
  <si>
    <t xml:space="preserve"> </t>
  </si>
  <si>
    <t>Elaboración y presentación de un (1) plan Anual de Auditoría basado en riesgos ante el Comité Institucional de Coordinación de Control Interno y ejecución. Una (1) evaluación del sistema de control interno, un (1) informe de PROMISE, un (1) informe de PQRSD, un (1) informe de evaluación a la gestión institucional, un (1) informe de eKogui, un (1) informe de austeridad del gasto, un (1) seguimiento al mapa de riesgos.</t>
  </si>
  <si>
    <t>Cumplimiento del Plan Anual de Audítorias de la vigencia</t>
  </si>
  <si>
    <t>Se ha logrado el avance del 100% de las actividades aprobadas en el Plan Anual de Auditorías, que fue aprobado el 11 de agosto de 2025. Se destaca que las actividades que corresponden al rol de asesoría y asistencia son desarrolladas por medio de diversos espacios de los cuales no se lleva una relación debido a la confidencialidad de la información de estos.</t>
  </si>
  <si>
    <t>Se allegan a la carpeta de soportes del cuarto trimestre, un total de 11 documentos que dan cuenta de la gestión realizada; a continuación, se detallan: Informe de Verificación al Cumplimiento de las disposiciones impartidas en la Circular 0010 de 2020, Verificación al cumplimiento de la Ley 581 de 2000 – Ley de Cuotas, Verificación al Cumplimientos de los lineamientos a la Formulación Ejecución del PGD, Auditoría al Proceso ISEP- Implementación, Seguimiento y Evaluación de la Política Pública de Alimentación Escolar, Seguimiento Comité de Sostenibilidad Contable, Informe Austeridad y Eficiencia del Gasto Público III  trimestre 2025, Informe de Auditoría a la asignación de recursos del PAE vigencia 2025, Informe de seguimiento a las acciones realizadas en el dialogo social vigencia 2025, Informe de seguimiento al SG-SST vigencia 2025, Informe de Verificación a la Formulación del PTEP e Informe Gestión del Conocimiento y la Innovación.</t>
  </si>
  <si>
    <t>Gestión con valores para resultados</t>
  </si>
  <si>
    <t xml:space="preserve">Defensa jurídica </t>
  </si>
  <si>
    <t>140 Dirección General - Jurídica</t>
  </si>
  <si>
    <t>Gestión Jurídica</t>
  </si>
  <si>
    <t>140-01</t>
  </si>
  <si>
    <t>Ejercer la defensa jurídica, así como asesorar en los diferentes requerimientos jurídicos que sean allegados a la entidad.</t>
  </si>
  <si>
    <t>Porcentaje de solicitudes de defensa jurídica y requerimientos jurídicos contestados oportunamente.</t>
  </si>
  <si>
    <t>Porcentaje de solicitudes de defensa jurídica y respuestas</t>
  </si>
  <si>
    <t xml:space="preserve">Porcentaje </t>
  </si>
  <si>
    <t>Solicitudes de defensa jurídica respondidas oportunamente durante el trimestre</t>
  </si>
  <si>
    <t>Solicitudes de defensa jurídica o requerimeintos jurídicos atendidos oportunamente durante el trimestre.</t>
  </si>
  <si>
    <t>Inicialmense sea oportuno señalar que, la suma de $6,000,000 corresponden a la modificación No1 del Contrato de Prestación de Servicios Profesionales No. UAPA-OPS-007-2025 suscrito entre la UApA y la doctora Martha Liliana Escobar Chiquillo (se relaciona evidencia), adicionalmente se tiene una novedad de pago del Contrato de prestación de servicios profesionales UAPA-OPS039-2025 suscrito entre la UApA y Victoria Ibarra Jimenez, donde se aduce que existió un pago adicional por $333,332, el cual fué motivo a un día de pago adicional en el mes de Enero, corregiendose la novedad restando un día a la finalización del contrato, teniendo en cuenta que el mismo terminaba el 26 de diciembre de 2025 y fué finalizado el 25 de diciembre de 2025, el cual ajusto en valor reportado del dia adicional, proyectado (Validar soportes en la carpeta de cada una de las contratistas). Igualmente, durante el último trimestre del 2025, fueron tramitados los diferentes requerimientos entre esos las respuesta a los derechos de petición, acciones de tutela y demás de acuerdo con la revisión realizada a la base de datos interna que maneja la Asesora Jurídica.  (Se adjunta evidencia)
Por otra parte, a continuación, se describen las actividades judiciales a cargo de las abogadas contratistas:
(i) Martha Liliana Escobar:
-Acciones populares:  Se proyectó y presentó alegatos de conclusión en el proceso No. 73001 23 33 000 2023 00150 00.  Además, se recibió notificación del fallo dentro del proceso AP radicado No. 20230015500, mediante el cual se resolvió negar las pretensiones de la demanda iniciada por Nicolás Álvarez Bernal emitiendo una decisión de exhorto o invitación para que la UApA y la secretaria de educación del municipio de Ibagué a revisar SIMAT y garantizar la inclusión del PAE.
-Proceso penal radicado No 050016008784202000034, que cursa ante el Juzgado 10 penal del Circuito de Medellín.  Se asistió el 2 de octubre de 2025 a la continuación de la audiencia de formulación de acusación, suspendida por decisión del Despacho. El 9 de octubre de 2025 se participó en la continuación de la audiencia, siendo impartida la legalidad de la acusación y fijando fecha para la audiencia preparatoria.
Mediante correo electrónico con radicado de ingreso No. UAA2025ER003126240 se informa a la UApA el calendario de audiencias preparatorias en el 2026. 
El 27 de octubre de 2025 se recibió notificación del auto proferido por el Tribunal Superior Judicial de Medellín, mediante el cual se resolvió sobre los requisitos mínimos para reconocer la condición de víctima, revocando la decisión del juez de primera instancia que había reconocido a la UApA como víctima.
-Cumplimiento a las sentencias de tutela:  T-302 de 2017:  durante el mes de noviembre se articuló la formulación del plan estructural de acción con las áreas técnicas, y en diciembre se elaboró un documento sobre dicho plan, siguiendo la misma metodología. En cuanto a la T-420-2025, en el mes de diciembre se radicó escrito sobre la orden séptima de la providencia, presentando un informe detallado sobre las acciones adelantadas por la entidad y sus implicaciones en la adopción de medidas necesarias para garantizar la correcta prestación del PAE en las instituciones educativas de su jurisdicción, especialmente en lo relacionado con las condiciones de nutrición, calidad y pertinencia étnica de los alimentos.
(ii) Victoria Ibarra:  
-Acciones populares:
-730012330002023-00119-01:  La entidad fue notificada de fallo en segunda instancia con orden de exhorto. Por finalización del contrato de prestación de servicios 039 de 2025 a partir del 26 de diciembre de 2025, se radico la renuncia y comunicación respectiva al Despacho.
-730012330002023-00123-00- La entidad fue notificada de fallo en primera instancia favorable.  Por finalización del contrato de prestación de servicios 039 de 2025 a partir del 26 de diciembre de 2025, se radico la renuncia y comunicación respectiva al Despacho.
73001233000-2023-00127-00: La entidad fue notificada de fallo en primera instancia favorable. Por finalización del contrato de prestación de servicios 039 de 2025, a partir del 26 de diciembre de 2025, se radico la renuncia y comunicación respectiva al Despacho.
73001233000-2023-0073-01:  Se encuentra pendiente por parte del Despacho notificar la decisión sobre la aclaración o corrección que en su momento solicitó la UApA. 
Por finalización del contrato de prestación de servicios No 039 de 2025, se radico la renuncia y comunicación respectiva al Despacho. De igual manera, en los procesos que se relacionan a continuación fueron presentadas las respectivas renuncias previa comunicación a la poderdante: 73001233000-2023-0116-01, 73001233000-2023-0087-01, 73001233000-2023-0011700, 73001233000-2023-00099-01
(ii) Proceso Penal 2020-711:  Se asistió a la continuación de la audiencia preparatoria del 14 de noviembre de 2025 quedando suspendida para el 5 de diciembre de 2025 a la cual se compareció representando a la entidad en calidad de víctima.  Sin embargo, esta última no se finalizó por cuestiones operativas relacionadas con los abogados de la defensa siendo fijadas nuevas fechas para el mes de enero de 2026.</t>
  </si>
  <si>
    <t xml:space="preserve">Carpeta Requerimientos: 
Copia de REPORTE PQRSD POR EJE TEMÁTICO - ASESOR JURÍDICO CONSOLIDADO
Carpeta Martha Liliana Escobar:
Adición de Contrato
AP 2023 – 00150
AP 2023 – 00155
Proceso Penal 2020 – 00034 
3.1 Sentencia T302 UAA2025EE004506104_00001
3.2 SENTENCIA T420 25 UAA2025ER003562240_00005
Carpeta Victoria Ibarra:
0 Novedad Verificación de Pagos - Contratos
AP 2023 – 0011901 
AP 2023 – 000127
AP 2023 – 000123
AP 2023 – 00073-01
Proceso Penal 2020 – 000711 
Proceso Penal 2020 – 000711 
 </t>
  </si>
  <si>
    <t xml:space="preserve">Gestión presupuestal y eficiencia del gasto público </t>
  </si>
  <si>
    <t>1.1.2 Servicio de apoyo financiero a entidades territoriales para la ejecución de estrategias de permanencia con alimentación escolar</t>
  </si>
  <si>
    <t>1.1.2.1 Distribuir a las Entidades Territoriales Certificadas, los recursos del Presupuesto General de la Nación, destinados a cofinanciar la operación del Programa de Alimentación Escolar</t>
  </si>
  <si>
    <t>200 Subdirección General</t>
  </si>
  <si>
    <t>Implementación, seguimiento y evaluación de la política pública de alimentación escolar en el territorio</t>
  </si>
  <si>
    <t>200-01</t>
  </si>
  <si>
    <t>Distribuir a las entidades territoriales, los recursos del Presupuesto General de la Nación, destinados a cofinanciar la operación del Programa de Alimentación Escolar, atendiendo los criterios de focalización y priorización</t>
  </si>
  <si>
    <t>Porcentaje de recursos girados a las ETC</t>
  </si>
  <si>
    <t>(Recursos girados a la ETC en el trimestre/Recursos programados en el trimestre) *100</t>
  </si>
  <si>
    <t>C-2201-0700-5-20203J-2201079-03</t>
  </si>
  <si>
    <t>Distribución trimestral de recursos de acuerdo con el comportamiento histórico de las Transferencias a las ETC</t>
  </si>
  <si>
    <t>Distribuir a las entidades territoriales del Catatumbo, los recursos del Presupuesto General de la Nación, destinados a cofinanciar la operación del Programa de Alimentación Escolar, atendiendo los criterios de focalización y priorización.</t>
  </si>
  <si>
    <t>(Recursos girados a la ETC del Catatumbo en el trimestre/Recursos programados en el trimestre) *100</t>
  </si>
  <si>
    <t>C-2201-0700-5-20203JZ-2201079-03</t>
  </si>
  <si>
    <t xml:space="preserve"> 1.1.2.2 Hacer seguimiento a la operación y ejecución de los recursos del Programa de Alimentación Escolar asignados a las entidades territoriales</t>
  </si>
  <si>
    <t>200-03</t>
  </si>
  <si>
    <t>Realizar apoyo integral a la gestión institucional para la debida operación del PAE por parte de las Entidades Territoriales</t>
  </si>
  <si>
    <t>Apoyo a la gestión institucional realizado</t>
  </si>
  <si>
    <t>Número de informes consolidados del apoyo institucional realizado</t>
  </si>
  <si>
    <t>C-2201-0700-5-20203J-2201079-02</t>
  </si>
  <si>
    <t>Acciones de apoyo integral realizadas en el trimestre</t>
  </si>
  <si>
    <t>Informe de acciones de apoyo a la gestión institucional para la operación del PAE.</t>
  </si>
  <si>
    <t>Entidades públicas territoriales y nacionales fortalecidas</t>
  </si>
  <si>
    <t>OE5. Fortalecer las capacidades y competencias de las Entidades Territoriales Certificadas, Entidades Territoriales no Certificadas y otros actores que participan en la política pública de alimentación escolar, a través de acciones diferenciales de transferencia y gestión del conocimiento, que promuevan entornos escolares saludables y el desarrollo socioemocional, orientado a la alimentación saludable de NNAJ del sistema educativo, acorde con los lineamientos de la Unidad.</t>
  </si>
  <si>
    <t xml:space="preserve">Servicio al ciudadano </t>
  </si>
  <si>
    <t>200-04</t>
  </si>
  <si>
    <t>Atender requerimientos de apoyo y asistencia técnica en todo el territorio nacional en el marco de la operación del PAE.</t>
  </si>
  <si>
    <t>Apoyo y asistencia técnica brindada en todo el territorio nacional</t>
  </si>
  <si>
    <t>Sumatoria de informes de avance trimestral</t>
  </si>
  <si>
    <t xml:space="preserve">Informe de avance I trimestre </t>
  </si>
  <si>
    <t>Informe de avance II trimestre</t>
  </si>
  <si>
    <t>Informe de avance III trimestre</t>
  </si>
  <si>
    <t>Informe de avance IV trimestre</t>
  </si>
  <si>
    <t xml:space="preserve">Gobierno digital </t>
  </si>
  <si>
    <t>Plan Estratégico de Tecnologías de la Información y las Comunicaciones -­ PETI</t>
  </si>
  <si>
    <t>2 Fortalecimiento de los sistemas de información para la gestión de la Alimentación Escolar Nacional</t>
  </si>
  <si>
    <t>2.1 Fortalecer la gestión y el seguimiento del PAE a través de herramientas TIC</t>
  </si>
  <si>
    <t>2.1.1 Servicio de información en materia educativa</t>
  </si>
  <si>
    <t>2.1.1.1 Desarrollar y poner en marcha el sistema de información del PAE</t>
  </si>
  <si>
    <t>210 Subdirección de Información</t>
  </si>
  <si>
    <t>210-01</t>
  </si>
  <si>
    <t>Realizar el desarrollo de las mejoras y nuevos requerimientos del ecosistema SiPAE.</t>
  </si>
  <si>
    <t>Avance en el desarrollo de las mejoras y nuevos requerimientos en el SIPAE.</t>
  </si>
  <si>
    <t xml:space="preserve"> = % Ejecutado / % Planeado</t>
  </si>
  <si>
    <t>C-2201-0700-4-20203J-2201048-02</t>
  </si>
  <si>
    <t>Definir plan de trabajo relacionados con las actividades de desarrollo e implementación de las mejoras y nuevos requerimientos del ecosistema SIPAE correspondiente a las fases III y IV</t>
  </si>
  <si>
    <t>Ejecución de las actividades y entregables dentro del segundo trimestre de acuerdo con el trabajo definido.</t>
  </si>
  <si>
    <t>Ejecución de las actividades y entregables dentro del tercer trimestre de acuerdo con el trabajo definido.</t>
  </si>
  <si>
    <t>Ejecución de las actividades y entregables dentro del cuarto trimestre de acuerdo con el trabajo definido.</t>
  </si>
  <si>
    <t>Para el cuarto trimestre, desde la Gerencia del proyecto se consolidó la organización y articulación de la célula Inhouse. Durante este periodo, los equipos de Migración y PFT completaron la definición y validación de los requerimientos priorizados, dejando insumos claros para su ejecución. De manera paralela, la líder técnica estructuró subfrentes de trabajo para adelantar configuraciones y actividades preparatorias que no dependían directamente del desarrollo. En el mes de diciembre, ante la ausencia de un ambiente de desarrollo dedicado y el uso del ambiente de prácticas para pruebas del proyecto CCD, no fue posible generar nuevos incrementos de software; no obstante, los equipos de requerimientos y QA concentraron sus esfuerzos en el apoyo estratégico al proyecto CCD y participaron activamente en la definición y ejecución del plan de contingencia institucional, contribuyendo a la continuidad operativa y a la alineación técnica entre las iniciativas en curso.
Con relación a al desarrollo de la escuela PAE, el último trimestre de 2025 marcó el lanzamiento exitoso del Aula Virtual de la Escuela PAE. Se completó la configuración técnica de la plataforma, se montó el Diplomado en Gestión y Operación del PAE, y se implementó una estrategia de captación que logró 472 usuarios matriculados en el primer mes de operación.
La caracterización de participantes muestra que el Aula Virtual está cumpliendo su objetivo de llegar a diversos actores del PAE, incluyendo comunidades étnicas, diferentes rangos de edad y múltiples roles. La alta satisfacción reportada (97,6% cumplió expectativas, 98,8% recomendaría el curso) valida la calidad de los contenidos y la funcionalidad de la plataforma.
Los intereses temáticos identificados proporcionan una hoja de ruta para la ampliación de la oferta formativa. El Aula Virtual queda consolidada como una herramienta estratégica para el fortalecimiento de capacidades de los actores del PAE en todo el territorio nacional.
La subejecucion corresponde a que unicamente se realizo el primer pago de colombia digital y a los contratos asociados a esta linea. La baja ejecucion en el contrato de CCD corresponde a que se realizo una adición al contrato en tiempo ( 20 de enro 2026) para la entregra de productos, los cuales estan proyectados para pago en el mes de enero de 2026.</t>
  </si>
  <si>
    <t>Informe y presentación del Estado ejecucion CCD
Informe trimestral Aula virtual Escuela PAE
Adición CCD</t>
  </si>
  <si>
    <t>210-02</t>
  </si>
  <si>
    <t>Administrar técnica y tecnológicamente el ecosistema SIPAE.</t>
  </si>
  <si>
    <t>Atención de solicitudes de servicio</t>
  </si>
  <si>
    <t xml:space="preserve"> = (# solicitudes atendidas / # solicitudes recibidas) *100</t>
  </si>
  <si>
    <t>Reporte trimestral de solicitudes atendidas primer trimestre.</t>
  </si>
  <si>
    <t>Reporte trimestral de solicitudes atendidas segundo trimestre.</t>
  </si>
  <si>
    <t>Reporte trimestral de solicitudes atendidas tercer trimestre.</t>
  </si>
  <si>
    <t>Reporte trimestral de solicitudes atendias cuarto trimestre.</t>
  </si>
  <si>
    <t>Durante el Cuarto trimeste se atendieron los requerimientos por parte del equipo desarrollador que fueron solicitadas para el Ecosistemas SiPAE. De acuerdo con el reporte las solicitudes recibidas fueron en total 56 de las cuales 56 fueron solucionadas correspondiente al 100% de la meta programada. 
El valor ejecutado responde a  pagos atrasados de un contratista , el cual cobro 3 meses en el mes de diciembre.</t>
  </si>
  <si>
    <t>Matriz detallada de atencion de solicitudes</t>
  </si>
  <si>
    <t>OE4. Impulsar el control social y la transparencia, a partir de generación de condiciones para la participación incidente, que incluya el uso de la herramienta de información, seguimiento y monitoreo.</t>
  </si>
  <si>
    <t>210-03</t>
  </si>
  <si>
    <t>Prestar soporte a los sistemas de información (SIPAE) de la Unidad.</t>
  </si>
  <si>
    <t>Avance en la ejecución del plan de trabajo</t>
  </si>
  <si>
    <t xml:space="preserve"> = (# actividades ejecutadas / # actividades programadas) *100</t>
  </si>
  <si>
    <t>Reporte trimestral de solicitudes solucionadas segundo trimestre.</t>
  </si>
  <si>
    <t>Ejecución de las actividades y entregables programados para el tercer trimestre.</t>
  </si>
  <si>
    <t>El instrumento registra un total de 90 casos, de los cuales 48 han sido cerrados satisfactoriamente y 42 se encuentran en gestión. No obstante, desde el 10 de diciembre la atención de los casos fue suspendida debido a una contingencia en el ambiente de pruebas (QA) asignado a Colombia Digital, actualmente en uso por CCD, razón por la cual los incidentes en estado Abierto y En Proceso fueron cambiados a Suspendido hasta contar nuevamente con el ambiente requerido. La Mesa de Ayuda presenta un avance significativo en la atención de los casos registrados; sin embargo, dicha contingencia ha impactado temporalmente la gestión de los casos en proceso, especialmente los de prioridad alta, y la atención será reanudada una vez se restablezca la disponibilidad del ambiente de pruebas.
Tasa de Resolución de Casos:
Fórmula: (Casos solucionados / Casos registrados) × 100
Resultado: (48 / 90) × 100 = 53,33 %
El valor ejecutado responde a los pagos realizados a los contratistas asociados a esta linea del plan.</t>
  </si>
  <si>
    <t>Informe de gestión trimestral</t>
  </si>
  <si>
    <t>2.3 Promover el acceso y uso de la información del PAE para la toma de decisiones</t>
  </si>
  <si>
    <t>2.3.1 Servicio de monitoreo y seguimiento a partir de la analítica de datos del PAE</t>
  </si>
  <si>
    <t>2.3.1.1 Diseñar y actualizar un modelo de analítica de datos del Programa de Alimentación Escolar para la toma de decisiones</t>
  </si>
  <si>
    <t>210-04</t>
  </si>
  <si>
    <t>Definir un plan de trabajo para diseñar la base del modelo de análitica de datos del Programa de Alimentación Escolar para la toma de decisiones, mediante el alistamiento técnico, normativo y organizacional.</t>
  </si>
  <si>
    <t>Avance en la ejecución del plan de trabajo.</t>
  </si>
  <si>
    <t xml:space="preserve"> =(Número actividades ejecutadas / Número actividades programadas)*100</t>
  </si>
  <si>
    <t>C-2201-0700-4-20203J-2201092-02</t>
  </si>
  <si>
    <t>Ejecución de las actividades y entregables programados para el segundo trimestre.</t>
  </si>
  <si>
    <t>Ejecución de las actividades y entregables programados para el cuarto trimestre.</t>
  </si>
  <si>
    <t>Durante el cuarto trimesre se avanzó en las siguientes actividades:
• Se elaboro la Resolución que formaliza la Política de Gobierno de Datos y crea el Comité de Gobierno de Datos y se envió al area juridica para su revisión
• Se elaboró y documentó el diseño de la infraestructura tecnológica que soportará el modelo de analítica de la UAPA; no obstante, dicha infraestructura aún no ha sido implementada
• Se construyeron los diciccionarios de datos de las fuentes de información:
- Cobertura SIMAT
- Consolidado CHIP 
- Directorio Secretarias de educación
- Directorio Lideres PAE
• Se diseño el borrador del catalago de servicios del modelo de analitica de datos
•  Se diseñó y elaboró el tablero de control del PAE en Tu Radar, el cual fue posteriormente publicado en la página oficial de la UApA.
El valor ejecutado responde a los pagos realizados a los contratistas asociados a esta linea del plan.</t>
  </si>
  <si>
    <t>Se adjuntan Diccionario de Datos
Documento: GUÍA DE ATENCIÓN Y GESTIÓN AL SISTEMA DE DATOS - CENTRO DIGITAL DE SOPORTE (C.D.S) DE LA UNIDAD ADMINISTRATIVA ESPECIAL DE ALIMENTACIÓN ESCOLAR ALIMENTOS PARA APRENDER (UApA)
Documento: ARQUITECTURA ETL AZURE PARA LA UNIDAD ADMINISTRATIVA ESPECIAL DE ALIMENTACIÓN ESCOLAR ALIMENTOS PARA APRENDER (UApA)</t>
  </si>
  <si>
    <t>2.2 Implementar mejoras tecnológicas para la gestión de la Unidad de Alimentos para Aprender</t>
  </si>
  <si>
    <t>2.2.1 Servicio de información implementado</t>
  </si>
  <si>
    <t>2.2.1.2 Desarrollo</t>
  </si>
  <si>
    <t>Mantenimiento y soporte</t>
  </si>
  <si>
    <t>210-05</t>
  </si>
  <si>
    <t>Apoyar con soporte en la infraestructura tecnológica de la UApA</t>
  </si>
  <si>
    <t>Avance en el soporte prestado a la infraestructura tecnológica de la UApA.</t>
  </si>
  <si>
    <t>Número de informes trimestrales de avance</t>
  </si>
  <si>
    <t>Numero</t>
  </si>
  <si>
    <t>C-2201-0700-4-20203J-2201094-02</t>
  </si>
  <si>
    <t>Informe de avance primer trimestre.</t>
  </si>
  <si>
    <t>Informe de avance segundo trimestre.</t>
  </si>
  <si>
    <t>Informe de avance tercer trimestre.</t>
  </si>
  <si>
    <t>Informe de avance cuarto trimestre.</t>
  </si>
  <si>
    <t xml:space="preserve">Para el cuarto trimestre de 2025 se realizaron las siguientes actividades que permitieron asegurar la disponibilidad, rendimiento y eficiencia de los servicios desplegados en la nube Microsoft Azure:
1. Soporte y Mantenimiento de Infraestructura en Azure
2. Servicios y Recursos Soportados
3. Gestión de Costos con Enfoque de Soporte
4. Impacto del Soporte a la Unidad
5. Acciones Recomendadas para el Primer Semestre 2026
La subejecución responde a que el acuerdo marco con el que se adquiria la nube finalizo y no se contaba con un mecanismo para la asquisicion de este producto. Se proyecta adquirir este servicio durante el primer trimestre de 2026.
</t>
  </si>
  <si>
    <t>Informe Semestral – Soporte Azure</t>
  </si>
  <si>
    <t>Seguridad digital</t>
  </si>
  <si>
    <t>Plan de Seguridad y Privacidad de la Información</t>
  </si>
  <si>
    <t>210-06</t>
  </si>
  <si>
    <t>Definir e implementar un plan de trabajo alineado a los controles de la ISO 27001 con el fin de fortalecer la postura del Sistema de Gestión de Seguridad y Privacidad de la Información de la UApA.</t>
  </si>
  <si>
    <t>Avance en la ejecución del Plan de Trabajo del Sistema de Gestión de Seguridad y Privacidad de la Información 2025.</t>
  </si>
  <si>
    <t>Plan de trabajo 2025.
Ejecución de las actividades y entregables programados para el primer trimestre.</t>
  </si>
  <si>
    <t>Durante el cuatro trimestre se desarrollaron las siguientes actividades:
Gestión de cambio y cultura en SPI
1. Se envían tips de seguridad a los colaboradores de la Entidad, en el marco de la estrategia de comunicaciones denominadas "Píldoras de seguridad"
2. Se ejecuta la agenda preparada para la celebración de la seguridad y privacidad de la información en la Unidad. 
Gestión Activos de información
1. Se realizaron sesiones virtuales y presencial con las áreas: SACI, Oficina Asesora Jurídica, Subdirección de Fortalecimiento, Subdirección de información y Planeación con el fin de validar el inventario de activos de información de dichas áreas.
2. Se realizó el consolidado de los activos de información, esto luego del reporte que hicieron las áreas de Jurídica, Planeación y Relación estado ciudadano
3. Se llevó para aprobación ante el comité institucional de gestión y desempeño:
o El consolidado de activos de información,
o Los instrumentos de información pública: Registro de Activos de Información – RAI y el índice de información clasificada y reservada.
Para posterior a dicha aprobación realizar la publicación en la sección 7. Datos Abiertos del micrositio de Transparencia y acceso, los instrumentos de información pública de la entidad.
Gestión de Incidentes SPI
Se realizó reporte de los boletines y alertas emitidad por los grupos de interés externos de las posibles vulnerabilidades a las que se puede encontrar expuesta la entidad para su validación, y evitar incidentes de seguridad.
Durante el trimestre no se presentaron incidentes mayores y catastróficos que afectaran la infraestructura tecnológica y los sistemas de información de la Unidad.
Gestón continuidad de la operación del SiPAE
Se realizó la planeación y ejecución de las pruebas de respaldo a las copias de seguridad de la información del Sistema de Información del PAE - SiPAE.
Planeación Documental
Se crearon, actualizaron y publicaron ante el SIG, los siguientes documentos:
• Instructivo para la gestión de copias de seguridad de la infraestructura tecnológica y sistemas de información de la Entidad.
•  Formato bitácora de copias de seguridad realizadas y restauradas
• Procedimiento de Control de cambios.
• Formato de requerimiento de cambios informáticos (RFC) de infraestructura tecnológica y sistemas de información.
• Guía para desarrollos seguros en la UApA.
• MST- FR – 04 Formato Inventario de activos de información
• MST - MN – 01 Manual de Activos de información
Requisitos Legales
Durante el trimestre fueron identificados los requisitos legales y de otra índole en seguridad y privacidad de la información
Seguimiento Controles
Se realizó el seguimiento a los controles de seguridad y privacidad de la información y seguridad digital (Controles Organizacionales, Controles de Recurso Humano, Controles Físicos y Controles Tecnológicos), con las áreas responsables de su implementación
Registro bases de datos RNBD
Se realizó la actualización del registro de las bases de datos de la entidad ante el RNBD de la SIC
El valor ejecutado responde a los pagos realizados a los contratistas asociados a esta linea del plan.</t>
  </si>
  <si>
    <t>Gestión de cambio y cultura en SPI:
1. Correos electrónicos
2. Material multimedia, listados de asistencia
Gestión Activos de información
1. Listados de asistencia, actas, grabaciones
2. Consolidado de activos de información
3. Instrumentos de información pública, correos electrónicos
Gestión de Incidentes SPI
Correos electrónicos reporte de incidencias
Gestón continuidad de la operación del SiPAE
Informe de pruebas realizadas
Planeación Documental
Documentos actualizados y publicados
Requisitos Legales
Matriz de requisitos legales
Seguimiento Controles
Herramientas de seguimiento, correos electrónicos, listado de asistencia
Registro bases de datos RNBD
Certificado_RNBD_SIC</t>
  </si>
  <si>
    <t>210-07</t>
  </si>
  <si>
    <t>Definir un plan de trabajo para el diagnóstico y levantamiento de información del modelo de Arquitectura Empresarial definido para la Unidad, alineado con el marco de referencia de Aquitectura Empresarial (MRAE) del MinTIC.</t>
  </si>
  <si>
    <t>(Número de actividades ejecutadas / Número actividades programadas)*100</t>
  </si>
  <si>
    <t>Ejecución de las actividades y entregables programados para el trimestre</t>
  </si>
  <si>
    <t>Durante la vigencia del segundo semestre 2025, la Unidad Administrativa Especial de Alimentación Escolar (UApA) avanzó significativamente en la consolidación de su Arquitectura Empresarial (AE) como marco habilitante para el fortalecimiento institucional, la gestión eficiente de la información y el soporte estratégico a los servicios misionales. Los avances permitieron mejorar la alineación entre procesos, tecnología y gestión de datos, así como fortalecer las capacidades técnicas del equipo.
Proyectos / componentes / temas estratégicos iniciados o fortalecidos
Implementación y fortalecimiento del Sistema de Gestión TIC para la UApA.
Se genero documento de Estado Actual y Ruta de Implementación. Anexo 1 Borrador.
Desarrollo del Catálogo de Servicios de Gobierno de Datos, alineado con Arquitectura Empresarial.
Diseño del Protocolo para el Diligenciamiento de Bases de Datos y avance hacia el Manual operativo.
Fortalecimiento de la Política de Seguridad y Privacidad de la Información y Seguridad Digital que se deberán integrar en la AE.
Construcción del tablero de control e indicadores PETI que se deberán integrar con la AE.
El valor ejecutado responde a los pagos realizados a los contratistas asociados a esta linea del plan.</t>
  </si>
  <si>
    <t>Informe de Arquitectura empresarial</t>
  </si>
  <si>
    <t xml:space="preserve">Derecho Humano a la Alimentación </t>
  </si>
  <si>
    <t>Catalizador: C. Adecuación de
Alimentos</t>
  </si>
  <si>
    <t>Prácticas de alimentación saludable y adecuadas al curso de vida, poblaciones y territorios - Entornos de desarrollo que incentiven la alimentación saludable y adecuada</t>
  </si>
  <si>
    <t xml:space="preserve">Gestión del conocimiento y la innovación </t>
  </si>
  <si>
    <t>220 Subdirección de Análisis, Calidad e Innovación</t>
  </si>
  <si>
    <t>Gestión de la Alimentación escolar en el territorio</t>
  </si>
  <si>
    <t>220-01</t>
  </si>
  <si>
    <t>Actualizar los lineamientos, anexos técnicos, documentos e instrumentos que favorezcan la operación del Programa de Alimentación Escolar - PAE en el marco de los diferentes modelos de atención con pertinencia territorial y étnica.</t>
  </si>
  <si>
    <t>Porcentaje de avance en la ejecución del plan de trabajo</t>
  </si>
  <si>
    <t>(Número de actividades desarrolladas /Número de actividades programadas) * 100</t>
  </si>
  <si>
    <t>Plan de trabajo para Actualizar los lineamientos, anexos técnicos, documentos e instrumentos que favorezcan la operación del Programa de Alimentación Escolar - PAE en el marco de los diferentes modelos de atención  con pertinencia territorial y étnica.</t>
  </si>
  <si>
    <t>Avances en las actividades del plan de trabajo</t>
  </si>
  <si>
    <t>De acuerdo con lo establecido en el plan de trabajo para el IV trimestre se realizaron las siguientes actividades:
1). Diseño concertado con la subcomisión PAE para pueblos indígenas y protocolización el 17 de diciembre en la CONTCEPI de los documentos: I) Guía para la implementación de la Resolución 18858 de 2018, II) Ruta de alertas PAE para pueblos indígenas, III) Guía para el seguimiento PAE para pueblos indígenas, IV) Guía para estudios de costos diferenciales PAE para Pueblos Indígenas.
2.). Se proyectó el Anexo de formalización laboral de personas manipuladoras de alimentos y dinamizadores del PAE; de igual forma se elaboró el informe trimestral de formalización laboral en el marco del artículo 69 de la ley 2466 de 2025.
3) Se elaboró el documento final de caracterización de mecanismos ancestrales y tradicionales de cocción, conservación, almacenamiento y preparación de alimentos con enfoque bioquímico cualitativo en el Programa de Alimentación Escolar - PAE
4) Se elaboró el boletín número 2 de calidad e inocuidad en el PAE - comportamiento de brotes de Enfermedades Transmitidas por alimentos y alertas de la vigencia 2025.
5) Se realizó el documento de informe de abordaje integral para la mejora contínua en la atención del Programa de Alimentación Escolar
6) En el período comprendido entre el 1 de octubre y el 31 de diciembre se consolidó la versión final de la evaluación de impacto ambiental del PAE. En cuanto al Plan de Mejora, se amplío su alcance y se propuso una Estrategia de Sostenibilidad Ambiental del PAE (ESAPAE), documento orientador que define líneas de acción, programas y herramientas para la gestión, el seguimiento y la mejora continua del desempeño ambiental del PAE.
7) Se elaboró el documento que contiene el modelo cuantitativo que permite distribuir los recursos del Presupuesto General de la Nación (PGN) a las Entidades Territoriales Certificadas
8) Se diseñó la guía técnica para que las ETC puedan realizar estudios de costos de los complementos alimentarios del PAE.
9) para el periodo de reporte se diseñaron las siguientes notas técnicas: 1) Acciones Innovadoras y buenas prácticas para la operación del PAE, 2) Incorporación de tecnologías limpias y sostenibles en el PAE, 3) Articulación del PAE con la Agricultura Campesina, Familiar , Étnica y Comunitaria (ACFEC) y los pequeños productores aropecuarios, 4) Alimentación escolar que inspira: territorio y sostenibilidad en acción, 5) Abordaje integral para la mejora continua en la atención del Programa de Alimentación Escolar, 6) Modelos Innovadores de atención alimentaria en colombia, 7) Seguimiento y Notificación de brotes de ETA en el PAE, 8) Modelo de atención PAE para comunidades NARP
10) se ajustó a la versión final el documento de Plan de muestreo microbiológico y fisicoquímico en el Programa de Alimentación Escolar</t>
  </si>
  <si>
    <t>1) Guía para la implementación de la Resolución 18858 de 2018 PAE para pueblso Indígenas y sus anexos: ruta de alertas, guía para el seguimiento y monitoreo y guía para estudios de costos diferenciales.
2). Documento proyecto de anexo de formalización laboral de personas y dinamizadores manipuladores de alimentos y documento de informe trimestral de formalización laboral de manipuladores de alimentos.
3) Documento de caracterización de mecanismos ancestrales y tradicionales.
4) Documento Boletín N° 2 de Calidad e Inocuidad en el PAE - comportamiento de Brotes de ETA durante 2025.
5) Documento de informe de abordaje integral para la mejora contínua en la atención del Programa de Alimentación Escolar.
6) Documento de estrategia de sostenibilidad ambiental del Programa de Alimentación Escolar (ESAPAE)., documento de metodología de la Evaluación de Impacto ambiental del PAE y documentos con los resultados de la evaluación de impacto ambiental.
7) Modelo cuantitativo que permite distribuir los recursos del Presupuesto General de la Nación (PGN) a las Entidades Territoriales Certificadas.
8) Guía técnica para que las ETC puedan realizar estudios de costos de los complementos alimentarios del PAE
9) documentos de 8 notas técnicas
10) Documento final de Plan de muestreo microbiológico y fisicoquímico en el Programa de Alimentación Escolar</t>
  </si>
  <si>
    <t>220-02</t>
  </si>
  <si>
    <t>Desarrollar estrategias sectoriales e intersectoriales que favorezcan la gobernanza territorial en alimentación escolar.</t>
  </si>
  <si>
    <t>Plan de trabajo para Desarrollar estrategias sectoriales e intersectoriales que favorezcan la gobernanza territorial en alimentación escolar.</t>
  </si>
  <si>
    <r>
      <rPr>
        <sz val="10"/>
        <color rgb="FF000000"/>
        <rFont val="Aptos Narrow"/>
        <family val="2"/>
      </rPr>
      <t xml:space="preserve">1. La SACI realizó el </t>
    </r>
    <r>
      <rPr>
        <b/>
        <sz val="10"/>
        <color rgb="FF000000"/>
        <rFont val="Aptos Narrow"/>
        <family val="2"/>
      </rPr>
      <t>Comité Técnico de Alimentación Saludable y Sostenible</t>
    </r>
    <r>
      <rPr>
        <sz val="10"/>
        <color rgb="FF000000"/>
        <rFont val="Aptos Narrow"/>
        <family val="2"/>
      </rPr>
      <t xml:space="preserve"> el 28 de noviembre en la modalidad virtual, con el objetivo de desarrollar un espacio de análisis integral enfocado a la apropiación conceptual de planeación alimentaria en el PAE y su relación con sistemas alimentarios sostenibles; espacio en el que conectaron 111 participantes.
2.</t>
    </r>
    <r>
      <rPr>
        <b/>
        <sz val="10"/>
        <color rgb="FF000000"/>
        <rFont val="Aptos Narrow"/>
        <family val="2"/>
      </rPr>
      <t xml:space="preserve">comité de calidad e inocuidad: </t>
    </r>
    <r>
      <rPr>
        <sz val="10"/>
        <color rgb="FF000000"/>
        <rFont val="Aptos Narrow"/>
        <family val="2"/>
      </rPr>
      <t>Se realizo el comité de calidad e inocuidad “Un espacio para socializar los temas claves que impactan la calidad e inocuidad del Programa de Alimentación Escolar” con la participación de 269 asistentes de entidades certificadas y no certificadas. En este comité se pudo abordar tres temas fundamentales (i) normatividad higiénico-sanitaria de leche en el PAE, (ii) la importancia de Planes de muestreo microbiológico y fisicoquímicos (iii) estado de alertas de calidad e inocuidad en el marco de la operación del PAE.
3.</t>
    </r>
    <r>
      <rPr>
        <b/>
        <sz val="10"/>
        <color rgb="FF000000"/>
        <rFont val="Aptos Narrow"/>
        <family val="2"/>
      </rPr>
      <t>Curso normatividad sanitaria</t>
    </r>
    <r>
      <rPr>
        <sz val="10"/>
        <color rgb="FF000000"/>
        <rFont val="Aptos Narrow"/>
        <family val="2"/>
      </rPr>
      <t xml:space="preserve">: Se estableció el curso "normatividad sanitaria del PAE" en la plataforma del Invima. El curso se habilitó a partir del 4 de junio de 2025 hasta el 20 de diciembre de 2025 contando con una matricula de 708 personas en total de las cuales 190 (27%) finalizó el curso contestando la encuesta de satisfacción.
4. </t>
    </r>
    <r>
      <rPr>
        <b/>
        <sz val="10"/>
        <color rgb="FF000000"/>
        <rFont val="Aptos Narrow"/>
        <family val="2"/>
      </rPr>
      <t xml:space="preserve">Estrategia de compras públicas locales de alimentos: </t>
    </r>
    <r>
      <rPr>
        <sz val="10"/>
        <color rgb="FF000000"/>
        <rFont val="Aptos Narrow"/>
        <family val="2"/>
      </rPr>
      <t xml:space="preserve">Durante el trimestre se avanzó en la estructuración técnica de la Estrategia de fortalecimiento de las Compras Públicas Locales de Alimentos (CPLA) en el marco del Programa de Alimentación Escolar – PAE, mediante la elaboración de insumos estratégicos, metodológicos y analíticos. Entre los cuales se encuentra la Estrategia de Compras Públicas Locales, definiendo ejes de intervención, líneas de acción y productos orientados al fortalecimiento de la implementación de la Ley 2046 de 2020. Asimismo, se diseñó la metodología de grupos focales como herramienta cualitativa para identificar barreras, oportunidades y buenas prácticas en la implementación de las CPLA.  Adicionalmente, se desarrollaron análisis técnicos sobre la demanda y disponibilidad de alimentos y sobre los indicadores de cumplimiento de las Compras Públicas Locales, permitiendo identificar brechas, tendencias y oportunidades de mejora en las Entidades Territoriales Certificadas. Estos insumos se complementaron con el diagnóstico cualitativo de CPLA, construido a partir de grupos focales, que recoge factores institucionales, operativos y territoriales relevantes. En conjunto, los productos elaborados constituyen la caracterización de los procesos de compras públicas locales de alimentos en el PAE a nivel Nacional, lo que será la base para orientar la toma de decisiones, el seguimiento y el fortalecimiento de las Compras Públicas Locales de Alimentos en el PAE, a través del diseño de instrumentos y herramientas para su operativización durante la vigencia 2026.
</t>
    </r>
    <r>
      <rPr>
        <b/>
        <sz val="10"/>
        <color rgb="FF000000"/>
        <rFont val="Aptos Narrow"/>
        <family val="2"/>
      </rPr>
      <t xml:space="preserve">5. Estrategia sostenibilidad ambiental: </t>
    </r>
    <r>
      <rPr>
        <sz val="10"/>
        <color rgb="FF000000"/>
        <rFont val="Aptos Narrow"/>
        <family val="2"/>
      </rPr>
      <t xml:space="preserve"> se avanzó en la recolección de información e insumos base para la formulación y priorización de pilotos para la implementación de la Estrategia de Sostenibilidad Ambiental del Programa de Alimentación Escolar (ESAPAE), proceso desarrollado a través de tres (3) asistencias técnicas o mesas de trabajo con las Entidades Territoriales Certificadas (ETC), en las que se convocaron las 97 ETC del país, organizadas en seis (6) grupos regionales: Amazonas, Andina I, Andina II, Pacífico, Caribe y Orinoquía. Adicionalmente, se finalizó la redacción del documento de la ESAPAE, que incluye el plan de monitoreo, el esquema de gobernanza, la herramienta de calculadora ambiental y otros formatos para el seguimiento de los programas ambientales.
</t>
    </r>
    <r>
      <rPr>
        <b/>
        <sz val="10"/>
        <color rgb="FF000000"/>
        <rFont val="Aptos Narrow"/>
        <family val="2"/>
      </rPr>
      <t>6.Webinar Compras Públicas Locales de Alimentos</t>
    </r>
    <r>
      <rPr>
        <sz val="10"/>
        <color rgb="FF000000"/>
        <rFont val="Aptos Narrow"/>
        <family val="2"/>
      </rPr>
      <t>:Durante este trimestre se realizó el Webinar sobre Compras Públicas Locales de Alimentos, como acción de divulgación y fortalecimiento de capacidades en el marco del Programa de Alimentación Escolar – PAE y la implementación de la Ley 2046 de 2020. Para el desarrollo de esta actividad se estructuró la propuesta metodológica del webinar, definiendo objetivos, contenidos temáticos y enfoque pedagógico. El evento fue ejecutado conforme a lo programado, contó con la socialización de los lineamientos y la Estrategia de Compras Públicas Locales de Alimentos, así como su articulación con entre la UApA y el ICBF . Esta actividad contribuyó al fortalecimiento del conocimiento técnico de los actores institucionales y territoriales, y a la difusión de orientaciones clave para la implementación de las Compras Públicas Locales de Alimentos en el PAE.</t>
    </r>
  </si>
  <si>
    <t>1. Listado de asistencia, grabación, presentaciones
2. Listado de asistencia, grabación, presentaciones
3. Informe final de participación
4. Documento de la estrategia y sus herramientas
5. Listado de asistencia, grabación, presentaciones
6. Documento final de la Estrategia de Sostenibilidad ambiental en coherencia con NTC 6717 y propuesta de indicadores</t>
  </si>
  <si>
    <t>1.1.1.1 Brindar orientaciones técnicas en la calidad y pertinencia de la prestación del servicio de alimentación escolar</t>
  </si>
  <si>
    <t>230 Subdirección de Fortalecimiento</t>
  </si>
  <si>
    <t>Participación y control social de la política pública de alimentación escolar.</t>
  </si>
  <si>
    <t>230-01</t>
  </si>
  <si>
    <t>Desarrollar el plan integral de asistencia técnica para el fortalecimiento de la gestión en los territorios</t>
  </si>
  <si>
    <t>Plan integral de asistencia técnica para el fortalecimiento de la gestión en los territorios desarrollado</t>
  </si>
  <si>
    <t>Sumatoria de informes frente al avance del plan integral de asistencia técnica</t>
  </si>
  <si>
    <t>Informe de avance en la implementación del Plan de Asistencia Técnica</t>
  </si>
  <si>
    <t xml:space="preserve">Participación ciudadana en la gestión pública </t>
  </si>
  <si>
    <t>230-02</t>
  </si>
  <si>
    <t xml:space="preserve">Desarrollar el modelo de operación territorial que permita el fortalecimiento de capacidades técnicas de los actores PAE </t>
  </si>
  <si>
    <t>Modelo de operación territorial desarrollado</t>
  </si>
  <si>
    <t>Sumatoria de informes</t>
  </si>
  <si>
    <t xml:space="preserve">Informe del desarrollo del modelo de operación territorial </t>
  </si>
  <si>
    <t>Informe del desarrollo del modelo de operación territorial</t>
  </si>
  <si>
    <t>200-05</t>
  </si>
  <si>
    <t>Consolidar el informe de Operación del Programa de Alimentación Escolar (PAE) INOP</t>
  </si>
  <si>
    <t>Indorme de Operación del programa de Alimentación Escolar (PAE) INOP publicados en pág . Web</t>
  </si>
  <si>
    <t xml:space="preserve">Sumatoria de informes INOP </t>
  </si>
  <si>
    <t>Informes de Operación del Programa de Alimentación Escolar (PAE) INOP publicados</t>
  </si>
  <si>
    <t>Informes de operación correspondientes a la implementación del PAE</t>
  </si>
  <si>
    <t>230-04</t>
  </si>
  <si>
    <t>Desarrollar acciones para el fortalecimiento de la gestión de modelos de operación implementados por parte de las entidades territoriales, de forma articulada con el plan de asistencia y seguimiento de la UApA.</t>
  </si>
  <si>
    <t>Acciones para el fortalecimiento territorial en la gestión de los modelos de operación</t>
  </si>
  <si>
    <t>Sumatoria de informes con acciones de fortalecimiento implementadas en la operación PAE</t>
  </si>
  <si>
    <t>Informe con acciones de fortalecimiento implementadas en la operación PAE</t>
  </si>
  <si>
    <t xml:space="preserve">Talento Humano </t>
  </si>
  <si>
    <t xml:space="preserve">Integridad </t>
  </si>
  <si>
    <t>240 Subdirección de Gestión Corporativa</t>
  </si>
  <si>
    <t>Gestión del Talento Humano</t>
  </si>
  <si>
    <t>240-01</t>
  </si>
  <si>
    <t>Programar, ejecutar y evaluar las actividades para el fomento de la política pública de integridad, transparencia y lucha contra la corrupción, con el propósito de fortalecer el sentido de pertenencia y vocación del servicio público.</t>
  </si>
  <si>
    <t>Actividades para el fomento de la política pública de integridad, transparencia y lucha contra la corrupción programadas y ejecutadas</t>
  </si>
  <si>
    <t xml:space="preserve">Sumatoria de reporte de las actividades ejecutadas para la divulgación del código de ética e integridad </t>
  </si>
  <si>
    <t xml:space="preserve">Número </t>
  </si>
  <si>
    <t xml:space="preserve">Reporte de las actividades del código de ética realizadas </t>
  </si>
  <si>
    <t>Durante el IV trimestre se desarrollo una actividad denominada Pacto de Integridad UApA, de acuerdo a lo establecido en la caja de herramientas del DAFP.</t>
  </si>
  <si>
    <t>Registro fotográfico y resultados.</t>
  </si>
  <si>
    <t>Talento Humano</t>
  </si>
  <si>
    <t>Plan Anual de Vacantes</t>
  </si>
  <si>
    <t>240-02</t>
  </si>
  <si>
    <t xml:space="preserve">Ejecutar el plan anual de vacantes como instrumento de planificación, administración y actualización de la información del talento humano </t>
  </si>
  <si>
    <t xml:space="preserve">Actividades del plan de vacantes realizadas </t>
  </si>
  <si>
    <t>Sumatoria de reportes de las actividades del plan de vacantes realizadas</t>
  </si>
  <si>
    <t xml:space="preserve">Reporte de las actividades del plan de vacante realizadas </t>
  </si>
  <si>
    <t>Resolución 838 22Octubre2025
Resolución 882 07Noviembre2025</t>
  </si>
  <si>
    <t>Plan Institucional de Capacitación</t>
  </si>
  <si>
    <t>240-03</t>
  </si>
  <si>
    <t xml:space="preserve">Fortalecer las habilidades, capacidades y conocimientos de los servidores públicos a través de la ejecución de actividades y su evaluación conforme a lo establecido en el plan institucional de capacitación </t>
  </si>
  <si>
    <t xml:space="preserve">Actividades de capacitación realizadas </t>
  </si>
  <si>
    <t>Sumatoria de reportes de las actividades de capacitación realizadas</t>
  </si>
  <si>
    <t>Reporte de las actividades de capacitación realizadas</t>
  </si>
  <si>
    <t>Durante el IV trimestre se llevaron a cabo las siguientes actividades: Fundamentos de innovación y transformación digital, Sistema Integrado de Gestión, Derechos Humanos, Riesgos y controles a la gestión de cada proceso, Habilidades Sociales, Resolución de Conflictos y Negociación, Trabajo en equipo, Sostenibilidad Ambiental - Cambio Climático.</t>
  </si>
  <si>
    <t>Registro fotográfico y listados de asistencia.</t>
  </si>
  <si>
    <t>Plan de Incentivos Institucionales</t>
  </si>
  <si>
    <t>240-04</t>
  </si>
  <si>
    <t xml:space="preserve">Programar, ejecutar y evaluar las actividades de bienestar para los servidores públicos de la Unidad que contribuyan a mejorar su calidad de vida.  </t>
  </si>
  <si>
    <t xml:space="preserve">Actividades de bienestar realizadas </t>
  </si>
  <si>
    <t>Sumatoria de reportes de las actividades de bienestar realizadas</t>
  </si>
  <si>
    <t>Reporte de las actividades de bienestar realizadas</t>
  </si>
  <si>
    <t>Plan de Trabajo Anual en Seguridad y Salud en el Trabajo</t>
  </si>
  <si>
    <t>240-05</t>
  </si>
  <si>
    <t>Programar, ejecutar y evaluar las actividades contempladas en el plan anual de trabajo del SST para el cumplimiento de los estándares mínimos requeridos por la norma</t>
  </si>
  <si>
    <t xml:space="preserve">Actividades del SST programadas, ejecutadas y evaluadas </t>
  </si>
  <si>
    <t>Sumatoria de reportes de las actividades ejecutadas</t>
  </si>
  <si>
    <t>Reporte de cumplimiento de las actividades de Salud y Seguridad en el Trabajo</t>
  </si>
  <si>
    <t>Se ejecutarón las actividades de SST de acuerdo con lo definido en el Plan de Seguridad y Salud en el trabajo vigencia 2025</t>
  </si>
  <si>
    <t>Plan de Previsión de Recursos Humanos</t>
  </si>
  <si>
    <t>240-06</t>
  </si>
  <si>
    <t>Ejecutar el plan previsión de recursos humanos a través de la provisión efectiva de los empleos vacantes</t>
  </si>
  <si>
    <t xml:space="preserve">Actividades para la provisión de los empleos realizadas </t>
  </si>
  <si>
    <t xml:space="preserve">Sumatoria de reportes de las actividades para la provisión de los empleos realizadas </t>
  </si>
  <si>
    <t>Reporte de provisión de empleos</t>
  </si>
  <si>
    <t xml:space="preserve">En el IV Trimestre 2025 se registraron 02 vacantes definitivas: 
*Un Profesional Universitario 2044 - 11  (2023 - 2024)
*Subdirector Técnico 0150 19 Información. </t>
  </si>
  <si>
    <t>Resolución 883 07Noviembre2025, Subdirector Técnico Información</t>
  </si>
  <si>
    <t xml:space="preserve">Compras y contratación pública </t>
  </si>
  <si>
    <t>Gestión Contractual y Adquisiciones</t>
  </si>
  <si>
    <t>240-07</t>
  </si>
  <si>
    <t xml:space="preserve">Elaborar y revisar la documentación requerida para la contratación de los bienes y servicios de la entidad en las diferentes etapas de contratación, conforme a las necesidades planteadas por las dependencias de la Unidad  </t>
  </si>
  <si>
    <t>Avance en la gestión contractual en sus diferentes etapas</t>
  </si>
  <si>
    <t>Numero de informes de la gestión contractual en sus diferentes etapas</t>
  </si>
  <si>
    <t xml:space="preserve">Informe de estado de la contratación </t>
  </si>
  <si>
    <t xml:space="preserve">Gestión documental </t>
  </si>
  <si>
    <t>Plan Institucional de Archivos de la Entidad ­PINAR</t>
  </si>
  <si>
    <t>Gestión Documental</t>
  </si>
  <si>
    <t>240-08</t>
  </si>
  <si>
    <t>Definir e implementar las estrategias institucionales de gestión documental de la información generada por la Unidad</t>
  </si>
  <si>
    <t>Estrategias institucionales para la función archivística definidas e implementadas</t>
  </si>
  <si>
    <t>Sumatoria de informes de avance estrategias implementadas</t>
  </si>
  <si>
    <t xml:space="preserve">Informe de las estrategias implementadas en el período </t>
  </si>
  <si>
    <t>Plan Anticorrupción y de Atención al Ciudadano</t>
  </si>
  <si>
    <t>Relación Estado Ciudadano</t>
  </si>
  <si>
    <t>240-09</t>
  </si>
  <si>
    <t>Hacer el seguimiento al aplicativo de Atención al Ciudadano (ORFEO), a través de la verificación, soporte e identificación de mejoras</t>
  </si>
  <si>
    <t xml:space="preserve">Avance de las acciones del aplicativo de Atención al Ciudadano (ORFEO) </t>
  </si>
  <si>
    <t>Sumatoria de reportes de avance de las acciones ejecutadas del SAC</t>
  </si>
  <si>
    <t>Informe de avance de las acciones de SAC</t>
  </si>
  <si>
    <t>Gestión Financiera</t>
  </si>
  <si>
    <t>240-010</t>
  </si>
  <si>
    <t>Revisar, analizar, registrar y controlar las actividades financieras derivadas de los hechos económicos de la Unidad, con el propósito de fortalecer la gestión financiera y contribuir al  cumplimiento de las actividades misionales.</t>
  </si>
  <si>
    <t>Revisión y registro de las operaciones económicas</t>
  </si>
  <si>
    <t xml:space="preserve">Reporte e informe de las actividades ejecutadas </t>
  </si>
  <si>
    <t>240-011</t>
  </si>
  <si>
    <t>Programar y ejecutar las actividades a cargo de la Subdirección de Gestión Corporativa que permitan la mejora continua de los procesos de apoyo de la Entidad.</t>
  </si>
  <si>
    <t>Actividades ejecutadas para la mejora continua de los procesos de apoyo de la Entidad.</t>
  </si>
  <si>
    <t xml:space="preserve">Sumatoria de informes de actividades ejecutadas para la mejora continua de los procesos de apoyo de la Entidad. </t>
  </si>
  <si>
    <t>240-013</t>
  </si>
  <si>
    <t>Articular las acciones requeridas para la implementación del rediseño institucional y la formalización laboral que contribuyan al fortalecimiento del Programa de Alimentación Escolar</t>
  </si>
  <si>
    <t xml:space="preserve">Actividades de rediseño institucional realizadas </t>
  </si>
  <si>
    <t>Sumatoria de reportes de las actividades realizadas</t>
  </si>
  <si>
    <t>Reporte de actividades realizadas</t>
  </si>
  <si>
    <t>En el presente período se llevaron a cabo las siguientes actividades teniendo en cuenta especialmente la expedición del decreto 998 de 2025 y que llevó a realizar ajustes al estudio técnico de rediseño institucional de la Unidad y de los actos administrativos que lo soportan:
1. Se realizaron los ajustes conforme a los análisis del diagnóstico institucional y se integraron en el Documento de estudio técnico rediseño institucional.
2. Se elaboró el informe  final de rediseño institucional de la UApA.
3. Se realizó la revisión y validación a los ajustes finales según el modelamiento de cargas laborales  de la planta permanente de acuerdo con las observaciones realizadas a la propuesta de reestructuración.
4. Se realizó la revisión y validación a los ajustes finales solicitados al modelamiento de cargas laborales de la planta temporal de acuerdo con las observaciones realizadas a la propuesta de reestructuración.
5. Se realizó el análisis de la planta propuesta permanente y planta propuesta  temporal teniendo en cuenta los resultados de las cargas laborales, el análisis de los contratos de prestación de servicios. y de la estructura organizacional teniendo en cuenta que se debe ajustar la propuesta a lo establecido en el decreto 998 de 2025, el cual asigna funciones de inspección y vigilancia de los recursos asignados por el gobierno nacional para el Programa de Alimentación Escolar- PAE.
6. Se realiza el análisis de la planta propuesta  permanente y planta temporal teniendo en cuenta los costos y el el techo presupuestal disponible.
7. Se realizó el proyecto de decreto de   Estructura Organizacional propuesta.
8. Se realizó el Proyecto de Decreto Planta permanente propuesta.
9. Se realizó el Proyecto Decreto Planta temporal propuesta.
10. Se proyectaron los actos administrativos correspondientes a Se realizó la Memoria Justificativa Proyecto Decreto Modificación Estructura la Memoria Justificativa de los Proyectos de   Decreto Plantas propuestas   permanente y temporal.
11. Presentar a la alta dirección de la UAPA  la presentación y sustentación de los resultados del estudio técnico ajustado con los cambios adelantados teniendo en cuenta lo dispuesto en el decreto 998 de 2025 mediante el cual define el ejercicio de la Inspección y Vigilancia de los recursos asignados por el Gobierno Nacional al Programa de Alimentación Escolar, en el representante legal de la Unidad Administrativa Especial de Alimentación Escolar - Alimentos para Aprender - UApA.</t>
  </si>
  <si>
    <t>https://alimentosparaaprender.sharepoint.com/:f:/s/oficinaasesoradeplaneacion/IgCwBR2KUH6zTYJzAGssD0_BAcI50Zne9qrI-VPLoN9atqU?e=GpdIX4</t>
  </si>
  <si>
    <t>Gestión Administrativa</t>
  </si>
  <si>
    <t>240-014</t>
  </si>
  <si>
    <t>Atender requerimientos logísticos para la realización de eventos programados en el marco del Programa de Alimentación Escolar</t>
  </si>
  <si>
    <t>Requerimientos logísticos atendidos</t>
  </si>
  <si>
    <t>Informe de avance trimestral</t>
  </si>
  <si>
    <t>META</t>
  </si>
  <si>
    <t>PROG.</t>
  </si>
  <si>
    <t xml:space="preserve">EJECUCIÓN </t>
  </si>
  <si>
    <t>% EJEC.
ACUMU.</t>
  </si>
  <si>
    <t>TR I</t>
  </si>
  <si>
    <t>TR II</t>
  </si>
  <si>
    <t>TR III</t>
  </si>
  <si>
    <t>Oficina de Control Interno</t>
  </si>
  <si>
    <t>Dirección General - Planeación</t>
  </si>
  <si>
    <t>Dirección General - Comunicaciones</t>
  </si>
  <si>
    <t>Dirección General - Jurídica</t>
  </si>
  <si>
    <t>Subdirección General</t>
  </si>
  <si>
    <t>Dirección General</t>
  </si>
  <si>
    <t>Subdirección de Análisis, Calidad e Innovación</t>
  </si>
  <si>
    <t>Subdirección de Fortalecimiento</t>
  </si>
  <si>
    <t>Subdirección de Información</t>
  </si>
  <si>
    <t>Subdirección de Gestión Corporativa</t>
  </si>
  <si>
    <t>TOTAL</t>
  </si>
  <si>
    <t>EJECUCIÓN ACUMULADA</t>
  </si>
  <si>
    <t>TRII</t>
  </si>
  <si>
    <t>TRIII</t>
  </si>
  <si>
    <t>Dirección General  - Control Interno</t>
  </si>
  <si>
    <t xml:space="preserve">Subdirección 
General </t>
  </si>
  <si>
    <t>Total</t>
  </si>
  <si>
    <t>PLAN. FINANCIERO TR IV</t>
  </si>
  <si>
    <t>PLAN. FÍSICO TR - IV</t>
  </si>
  <si>
    <t>TR IV</t>
  </si>
  <si>
    <t>TRIV</t>
  </si>
  <si>
    <t>% EJEC.
TR IV</t>
  </si>
  <si>
    <t>%ACUM. TR IV</t>
  </si>
  <si>
    <t>PROG. ACUMULADO 
TR IV</t>
  </si>
  <si>
    <t>"Conforme a los indicadores del PIAT - 2025, para el cuarto trimestre se indica:
El 100% de las ETC han recibido asistencia técnica, en alguna de las modalidades / tipo establecidos en el Plan de AT anual, se ha identificado la asistencia representantes de 668 municipios no certificados 
Se realizo un total de 19 jornadas colectivas en el marco de Escuela PAESe realizaron 648 asistencias técnicas específica o individual En el registro de asistencia se ha identificado la participación de Secretarios de Educación, Lideres de Cobertura, Lideres de Equipo PAE, Profesionales del Equipo PAE, profesionales de las áreas de contratación y supervisores PAE de las Entidades Territoriales, Docentes, Rectores, Padres de Familia, Representantes de CAE, Representantes de Veedurías PAE, Delegados de operación PAE de municipios no certificados, Operadores PAE, Profesionales de Interventoría de las ETC/PAE, Delegados de Entes de Control</t>
  </si>
  <si>
    <t>Durante el cuarto trimestre de la vigencia 2025 se ejecutaron recursos por un porcentaje del 113%. Lo anterior obedece a que, en los trimestres anteriores, no se alcanzó una ejecución del 100%, debido a que algunos contratos (OPS) que se encontraban en etapa precontractual no lograron perfeccionarse dentro de los tiempos proyectados. Adicionalmente, el retraso en la radicación de cuentas por parte de algunos contratistas incidió en una menor ejecución presupuestal durante los trimestres previos.</t>
  </si>
  <si>
    <t>Durante el cuarto trimestre de la vigencia 2025 se ejecutaron recursos por un porcentaje del 115%. Lo anterior obedece a que, en los trimestres anteriores, no se alcanzó una ejecución del 100%, debido a que algunos contratos (OPS) que se encontraban en etapa precontractual no lograron perfeccionarse dentro de los tiempos proyectados. Adicionalmente, el retraso en la radicación de cuentas por parte de algunos contratistas incidió en una menor ejecución presupuestal durante los trimestres previos.</t>
  </si>
  <si>
    <t>https://alimentosparaaprender.sharepoint.com/:f:/s/oficinaasesoradeplaneacion/IgB0zDgkVyGWSo-VNSuOWrboAWz88g95fGzcH-bl4byE94I?e=otKcwI</t>
  </si>
  <si>
    <t>Informe de seguimiento a las diferentes actividades contractuales realizadas durante el trimestre</t>
  </si>
  <si>
    <t>Informe de contratación IV 2026</t>
  </si>
  <si>
    <t>Informe de apoyo a las actividades financieras de la Unidad.</t>
  </si>
  <si>
    <t>Informe de actividades realizadas</t>
  </si>
  <si>
    <t>En el IV Trimestre 2025 se realizó el registro de la Provisión de dos (2) empleos
Profesional Universitario Código 2044 Grado 09 Subdirección de Gestión Corporativa
Profesional Universitario Código 2044 Grado 11 Subdirección de Información"</t>
  </si>
  <si>
    <t>Ejecución de actividades de bienestar según Plan de bienestar 2025
La sobreejecución financiera de la actividad corresponde a la contratación de una profesional para realizar actividades de bienestar - OPS Alina</t>
  </si>
  <si>
    <t>Evidencia de activiaddes realizadas 
https://alimentosparaaprender.sharepoint.com/:f:/s/oficinaasesoradeplaneacion/IgB0zDgkVyGWSo-VNSuOWrboAWz88g95fGzcH-bl4byE94I?e=otKcwI</t>
  </si>
  <si>
    <t>A través de la actualización de las Tablas de Retención Documental se recolectará información tendiente a la definición de este instrumento, con miras a su presentación final, en su primera versión, en diciembre de 2025.
La sobreejecución financiera de la actividad corresponde a la ejecución de un contrato de apoyo a la gestión que presento las cuentas al finald e la ejecución por tanto el pago se ve reflejado en último trimestre</t>
  </si>
  <si>
    <t xml:space="preserve">COMPROMISOS </t>
  </si>
  <si>
    <t>% COMPROMISOS</t>
  </si>
  <si>
    <t>ok</t>
  </si>
  <si>
    <t>Informe PAI_P 230-01 AT_SubFortalecimiento_VF_2025_OAP</t>
  </si>
  <si>
    <t>Durante el trimestre se realizaron actividades relacionadas con:la continuación con el desarrollo del listado de acciones de mejora a implementar en el sistema de acuerdo con el comportamiento de la herramienta desde su despliegue, configuraciones clave para
realizar la actualizacion de los componentes de software e infraestructura, modificación de radicados para correcto funcionamiento del flujo y se da apoyo todos los casos reportados de inconvenientes con el SGD Orfeo.
La sobreejecución financiera de la actividad corresponde a la ejecución de un contrato de apoyo a la gestión que presento las cuentas al finald e la ejecución por tanto el pago se ve reflejado en último trimestre</t>
  </si>
  <si>
    <t>Informe_Ejecucion__Nov</t>
  </si>
  <si>
    <t>Infomre Evento UAPA020
Infomre Evento UAPA025
Infomre Evento UAPA038
Infomre Evento UAPA050
Infomre Evento UAPA052
Infomre Evento UAPA054</t>
  </si>
  <si>
    <t>Desarrollo de eventos de acuerdo con el desarrollo del contrato de oprador logistico Número CD-UAPA-001-2025 del 13/06/2025, para contratar la prestación de servicios de un operador logístico, para la planeación, organización, producción, ejecución y demás acciones logísticas y de gestión necesarias para la realización de actividades institucionales de la Unidad Administrativa Especial de Alimentación Escolar UAPA.</t>
  </si>
  <si>
    <t>Relación de giros efectuados durante el cuarto trimestre 2025</t>
  </si>
  <si>
    <t>Se realizaron giros de recursos de inversión del Presupuesto General de la Nación (PGN) 2025 durante los meses de octubre, noviembre y diciembre, destinados a la cofinanciación del Programa de Alimentación Escolar (PAE) regular.
El total de giros programados para el cuarto  trimestre de 2025  se estimo por $50.889.173.059.40, de los cuales se ejecutó un giro efectivo por valor de  $ 229.450.421.975,40, generándose una diferencia de  $ $178.561.248.916,00 entre el monto programado y el efectivamente girado.
Dicha diferencia se explica porque los giros previstos para el mes de septiembre se realizaron para el mes de octubre de 2025.</t>
  </si>
  <si>
    <t xml:space="preserve">Inicialmente a la Unidad se incorporó recursos para la atención de la conmoción interior de la region de catatumbo por valor de 93.908.319.824, sin embargo la Unidad unicamente comprometió recursos por valor de 76.256.785.390 teniendo en cuenta diferentes acciones de la prestacion del servicio del Programa de Alimentación Escolar en las ETC de Norte de Santander, Cucuta y Cesar, por lo cual la Unidad realizó una reducción al presupuesto por valor de  teniendo en cuenta el Decreto 1484 del 31 de diciembre de 2025 por valor de 17.651.534.434 </t>
  </si>
  <si>
    <t>Relación de giros de recuross en el marco del estado de conmoción interior en la region del Catatumbo  efectuados durante el cuarto trimestre 2025</t>
  </si>
  <si>
    <t xml:space="preserve">A travez de los contratos de prestación de servicios OPS a cargo de la Subdirección General se desarrollo diferentes acciones encaminadas al apoyo de la gestión institucional para la operación del PAE en los territorios, que a su vez cotribuyen al cumplimiento de las obligaciones de la Subdirección General de la UApA. </t>
  </si>
  <si>
    <t>Informe de acciones de apoyo a la gestión institucional para la operación del PAE IV Trimestre 2025.</t>
  </si>
  <si>
    <t>Durante el cuarto trimestre de 2025 se realizaron desplazamientos por parte de contratistas y se cubrió el desplazamiento a traves del contrato de tiquetes lo que permitió atender requerimientos de apoyo y asistencia técnica en todo el territorio nacional en el marco de la operación del PAE.
El total de recurso programado para esta actividad durante el cuarto trimestre 2025 fue de $347.433.334,00 y el total de ejecutado fue de $363.127.745 presentándose una diferencia de $15.694.411 entre el recurso programado y el ejecutado, lo cual se debe a que la demanda de apoyo y asistencias técnicas en los territorios fue mayor de la prevista cuando se programó el recurso.</t>
  </si>
  <si>
    <t>Informe Trimestral de Desplazamiento de contratistas y tiquetes proyecto PAE.</t>
  </si>
  <si>
    <t>Durante el cuarto trimestre de 2025 se consolidaron y publicaron en la página web de la UApA los Informes de Nivel de Operación del PAE (INOP) correspondientes a los meses de octubre y noviembre. El informe correspondiente al mes de diciembre se encuentra actualmente en proceso de elaboración y será publicado próximamente.</t>
  </si>
  <si>
    <t>INOP Publicados en la página web periodos de Octubre y Noviembre de  2025</t>
  </si>
  <si>
    <t>K/E</t>
  </si>
  <si>
    <t>E / D</t>
  </si>
  <si>
    <t xml:space="preserve">•	BORRADOR 1 DOCUMENTO DE PPAE
•	Árbol de problemas CONPES PPAE V2
•	BD COMENTARIOS RESOLUCION VF
•	REQUERIMIENTO_INFORMACION_SINCELEJO
•	Dtos. completos nueva resolución lineamientos
•	Borrador_resolucion
•	Proyecto Decreto Planta temporal
•	Proyecto Decreto Planta permanente 
•	Proyecto Decreto Estructura 
•	Análisis sobre los Fondos de Servicios Educativos
•	Presentacion PPAE
•	Propuesta ajustada luego Acuerdo MEN UApA
•	Puntos de partida implementación
•	Revisión Proyecto de Ley 245 de 2025
•	Propuesta ajustada reunión men-uapa
•	Preguntas orientadoras – Foro
•	Proposición agregada y con sectores a descontar
•	Propuesta ajustada reunión 
•	Contexto de la IV a las UApA
•	Análisis sobre posibilidad de auditar en el marco del Decreto 0998 de 2025
•	DEFINICIONES GRALES IVC - UAPA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</si>
</sst>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quot;$&quot;\ #,##0.00"/>
    <numFmt numFmtId="165" formatCode="[$$-240A]\ #,##0.00"/>
    <numFmt numFmtId="166" formatCode="_-* #,##0_-;\-* #,##0_-;_-* &quot;-&quot;??_-;_-@_-"/>
    <numFmt numFmtId="167" formatCode="_-&quot;$&quot;\ * #,##0_-;\-&quot;$&quot;\ * #,##0_-;_-&quot;$&quot;\ * &quot;-&quot;??_-;_-@_-"/>
  </numFmts>
  <fonts count="22" x14ac:knownFonts="1">
    <font>
      <sz val="11"/>
      <color theme="1"/>
      <name val="Aptos Narrow"/>
      <family val="2"/>
      <scheme val="minor"/>
    </font>
    <font>
      <sz val="11"/>
      <color theme="1"/>
      <name val="Aptos Narrow"/>
      <family val="2"/>
      <scheme val="minor"/>
    </font>
    <font>
      <sz val="10"/>
      <name val="Aptos Narrow"/>
      <family val="2"/>
      <scheme val="minor"/>
    </font>
    <font>
      <b/>
      <sz val="12"/>
      <name val="Aptos Narrow"/>
      <family val="2"/>
      <scheme val="minor"/>
    </font>
    <font>
      <sz val="12"/>
      <name val="Aptos Narrow"/>
      <family val="2"/>
      <scheme val="minor"/>
    </font>
    <font>
      <b/>
      <sz val="10"/>
      <name val="Aptos Narrow"/>
      <family val="2"/>
      <scheme val="minor"/>
    </font>
    <font>
      <sz val="10"/>
      <name val="Aptos Narrow"/>
      <family val="2"/>
    </font>
    <font>
      <sz val="10"/>
      <color rgb="FF000000"/>
      <name val="Aptos Narrow"/>
      <family val="2"/>
    </font>
    <font>
      <b/>
      <sz val="10"/>
      <color rgb="FF000000"/>
      <name val="Aptos Narrow"/>
      <family val="2"/>
    </font>
    <font>
      <u/>
      <sz val="11"/>
      <color theme="10"/>
      <name val="Aptos Narrow"/>
      <family val="2"/>
      <scheme val="minor"/>
    </font>
    <font>
      <b/>
      <sz val="11"/>
      <color theme="1"/>
      <name val="Aptos Narrow"/>
      <family val="2"/>
      <scheme val="minor"/>
    </font>
    <font>
      <b/>
      <sz val="12"/>
      <color rgb="FFFFFFFF"/>
      <name val="Tahoma"/>
      <family val="2"/>
    </font>
    <font>
      <b/>
      <sz val="11"/>
      <color rgb="FFFFFFFF"/>
      <name val="Tahoma"/>
      <family val="2"/>
    </font>
    <font>
      <b/>
      <sz val="11"/>
      <name val="Tahoma"/>
      <family val="2"/>
    </font>
    <font>
      <sz val="11"/>
      <color rgb="FF000000"/>
      <name val="Tahoma"/>
      <family val="2"/>
    </font>
    <font>
      <b/>
      <sz val="14"/>
      <color theme="0"/>
      <name val="Tahoma"/>
      <family val="2"/>
    </font>
    <font>
      <b/>
      <sz val="11"/>
      <color theme="0"/>
      <name val="Tahoma"/>
      <family val="2"/>
    </font>
    <font>
      <b/>
      <sz val="10"/>
      <name val="Tahoma"/>
      <family val="2"/>
    </font>
    <font>
      <sz val="11"/>
      <name val="Tahoma"/>
      <family val="2"/>
    </font>
    <font>
      <sz val="11"/>
      <color theme="1"/>
      <name val="Tahoma"/>
      <family val="2"/>
    </font>
    <font>
      <b/>
      <sz val="11"/>
      <color theme="1"/>
      <name val="Tahoma"/>
      <family val="2"/>
    </font>
    <font>
      <b/>
      <sz val="16"/>
      <name val="Tahoma"/>
      <family val="2"/>
    </font>
  </fonts>
  <fills count="22">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7030A0"/>
        <bgColor rgb="FF000000"/>
      </patternFill>
    </fill>
    <fill>
      <patternFill patternType="solid">
        <fgColor rgb="FFFFFFFF"/>
        <bgColor rgb="FF000000"/>
      </patternFill>
    </fill>
    <fill>
      <patternFill patternType="solid">
        <fgColor rgb="FF7030A0"/>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thin">
        <color indexed="64"/>
      </left>
      <right style="thin">
        <color rgb="FF000000"/>
      </right>
      <top/>
      <bottom style="thin">
        <color indexed="64"/>
      </bottom>
      <diagonal/>
    </border>
  </borders>
  <cellStyleXfs count="6">
    <xf numFmtId="0" fontId="0" fillId="0" borderId="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cellStyleXfs>
  <cellXfs count="206">
    <xf numFmtId="0" fontId="0" fillId="0" borderId="0" xfId="0"/>
    <xf numFmtId="0" fontId="2" fillId="0" borderId="0" xfId="0" applyFont="1" applyAlignment="1">
      <alignment vertical="center"/>
    </xf>
    <xf numFmtId="0" fontId="5" fillId="6" borderId="3" xfId="0" applyFont="1" applyFill="1" applyBorder="1" applyAlignment="1">
      <alignment horizontal="center" vertical="center"/>
    </xf>
    <xf numFmtId="0" fontId="5" fillId="17" borderId="8"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5" fillId="17" borderId="7" xfId="0" applyFont="1" applyFill="1" applyBorder="1" applyAlignment="1">
      <alignment horizontal="center" vertical="center" wrapText="1"/>
    </xf>
    <xf numFmtId="164" fontId="5" fillId="17" borderId="6" xfId="0" applyNumberFormat="1"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1" fontId="2" fillId="0" borderId="1" xfId="0" applyNumberFormat="1" applyFont="1" applyBorder="1" applyAlignment="1">
      <alignment horizontal="center" vertical="center" wrapText="1"/>
    </xf>
    <xf numFmtId="0" fontId="2" fillId="0" borderId="1" xfId="0" applyFont="1" applyBorder="1" applyAlignment="1" applyProtection="1">
      <alignment horizontal="justify" vertical="center" wrapText="1"/>
      <protection locked="0"/>
    </xf>
    <xf numFmtId="3" fontId="2" fillId="0" borderId="1" xfId="0" applyNumberFormat="1" applyFont="1" applyBorder="1" applyAlignment="1" applyProtection="1">
      <alignment horizontal="center" vertical="center" wrapText="1"/>
      <protection locked="0"/>
    </xf>
    <xf numFmtId="164" fontId="2" fillId="0" borderId="1" xfId="0" applyNumberFormat="1" applyFont="1" applyBorder="1" applyAlignment="1" applyProtection="1">
      <alignment vertical="center" wrapText="1"/>
      <protection locked="0"/>
    </xf>
    <xf numFmtId="9" fontId="2" fillId="0" borderId="1" xfId="0" applyNumberFormat="1" applyFont="1" applyBorder="1" applyAlignment="1" applyProtection="1">
      <alignment horizontal="center" vertical="center" wrapText="1"/>
      <protection locked="0"/>
    </xf>
    <xf numFmtId="0" fontId="2" fillId="5" borderId="0" xfId="0" applyFont="1" applyFill="1" applyAlignment="1">
      <alignment vertical="center"/>
    </xf>
    <xf numFmtId="165" fontId="2" fillId="0" borderId="1" xfId="0" applyNumberFormat="1" applyFont="1" applyBorder="1" applyAlignment="1" applyProtection="1">
      <alignment vertical="center" wrapText="1"/>
      <protection locked="0"/>
    </xf>
    <xf numFmtId="164" fontId="2" fillId="0" borderId="1" xfId="0" applyNumberFormat="1" applyFont="1" applyBorder="1" applyAlignment="1" applyProtection="1">
      <alignment horizontal="right" vertical="center" wrapText="1"/>
      <protection locked="0"/>
    </xf>
    <xf numFmtId="1" fontId="2" fillId="0" borderId="1" xfId="0" applyNumberFormat="1" applyFont="1" applyBorder="1" applyAlignment="1" applyProtection="1">
      <alignment horizontal="center" vertical="center" wrapText="1"/>
      <protection locked="0"/>
    </xf>
    <xf numFmtId="9" fontId="2" fillId="0" borderId="1" xfId="1" applyFont="1" applyFill="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wrapText="1"/>
      <protection locked="0"/>
    </xf>
    <xf numFmtId="2" fontId="2" fillId="0" borderId="1" xfId="0" applyNumberFormat="1" applyFont="1" applyBorder="1" applyAlignment="1">
      <alignment horizontal="center" vertical="center" wrapText="1"/>
    </xf>
    <xf numFmtId="0" fontId="2" fillId="0" borderId="4"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1" fontId="2" fillId="0" borderId="9" xfId="0" applyNumberFormat="1" applyFont="1" applyBorder="1" applyAlignment="1">
      <alignment horizontal="center" vertical="center" wrapText="1"/>
    </xf>
    <xf numFmtId="0" fontId="2" fillId="0" borderId="9" xfId="0" applyFont="1" applyBorder="1" applyAlignment="1" applyProtection="1">
      <alignment horizontal="justify" vertical="center" wrapText="1"/>
      <protection locked="0"/>
    </xf>
    <xf numFmtId="3" fontId="2" fillId="0" borderId="9" xfId="0" applyNumberFormat="1" applyFont="1" applyBorder="1" applyAlignment="1" applyProtection="1">
      <alignment horizontal="center" vertical="center" wrapText="1"/>
      <protection locked="0"/>
    </xf>
    <xf numFmtId="164" fontId="2" fillId="0" borderId="9" xfId="0" applyNumberFormat="1" applyFont="1" applyBorder="1" applyAlignment="1" applyProtection="1">
      <alignment vertical="center" wrapText="1"/>
      <protection locked="0"/>
    </xf>
    <xf numFmtId="1" fontId="2" fillId="0" borderId="9" xfId="0" applyNumberFormat="1" applyFont="1" applyBorder="1" applyAlignment="1" applyProtection="1">
      <alignment horizontal="center" vertical="center" wrapText="1"/>
      <protection locked="0"/>
    </xf>
    <xf numFmtId="1" fontId="2" fillId="0" borderId="4"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1" fontId="2" fillId="0" borderId="12" xfId="0" applyNumberFormat="1" applyFont="1" applyBorder="1" applyAlignment="1">
      <alignment horizontal="center" vertical="center" wrapText="1"/>
    </xf>
    <xf numFmtId="164" fontId="2" fillId="0" borderId="9" xfId="0" applyNumberFormat="1" applyFont="1" applyBorder="1" applyAlignment="1">
      <alignment vertical="center"/>
    </xf>
    <xf numFmtId="164" fontId="2" fillId="0" borderId="2" xfId="0" applyNumberFormat="1" applyFont="1" applyBorder="1" applyAlignment="1" applyProtection="1">
      <alignment vertical="center" wrapText="1"/>
      <protection locked="0"/>
    </xf>
    <xf numFmtId="164" fontId="2" fillId="0" borderId="12" xfId="0" applyNumberFormat="1" applyFont="1" applyBorder="1" applyAlignment="1">
      <alignment vertical="center"/>
    </xf>
    <xf numFmtId="164" fontId="2" fillId="0" borderId="11" xfId="0" applyNumberFormat="1" applyFont="1" applyBorder="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vertical="center"/>
    </xf>
    <xf numFmtId="0" fontId="5" fillId="16" borderId="1" xfId="0" applyFont="1" applyFill="1" applyBorder="1" applyAlignment="1">
      <alignment horizontal="center" vertical="center" wrapText="1"/>
    </xf>
    <xf numFmtId="164" fontId="2" fillId="0" borderId="2" xfId="0" applyNumberFormat="1" applyFont="1" applyBorder="1" applyAlignment="1" applyProtection="1">
      <alignment horizontal="right" vertical="center" wrapText="1"/>
      <protection locked="0"/>
    </xf>
    <xf numFmtId="164" fontId="2" fillId="0" borderId="11" xfId="0" applyNumberFormat="1" applyFont="1" applyBorder="1" applyAlignment="1" applyProtection="1">
      <alignment vertical="center" wrapText="1"/>
      <protection locked="0"/>
    </xf>
    <xf numFmtId="0" fontId="2" fillId="5" borderId="1" xfId="0" applyFont="1" applyFill="1" applyBorder="1" applyAlignment="1">
      <alignment vertical="center"/>
    </xf>
    <xf numFmtId="164" fontId="2" fillId="0" borderId="1" xfId="0" applyNumberFormat="1" applyFont="1" applyBorder="1" applyAlignment="1">
      <alignment vertical="center"/>
    </xf>
    <xf numFmtId="164" fontId="2" fillId="0" borderId="12" xfId="0" applyNumberFormat="1" applyFont="1" applyBorder="1" applyAlignment="1">
      <alignment horizontal="center" vertical="center"/>
    </xf>
    <xf numFmtId="0" fontId="5" fillId="3" borderId="0" xfId="0" applyFont="1" applyFill="1" applyAlignment="1">
      <alignment vertical="center"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5" fillId="3" borderId="10" xfId="0" applyFont="1" applyFill="1" applyBorder="1" applyAlignment="1">
      <alignment vertical="center" wrapText="1"/>
    </xf>
    <xf numFmtId="0" fontId="2" fillId="0" borderId="2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1" fontId="2" fillId="0" borderId="5" xfId="0" applyNumberFormat="1" applyFont="1" applyBorder="1" applyAlignment="1">
      <alignment horizontal="center" vertical="center" wrapText="1"/>
    </xf>
    <xf numFmtId="0" fontId="5" fillId="3" borderId="24" xfId="0" applyFont="1" applyFill="1" applyBorder="1" applyAlignment="1">
      <alignment horizontal="center" vertical="top" wrapText="1"/>
    </xf>
    <xf numFmtId="0" fontId="5" fillId="3" borderId="22" xfId="0" applyFont="1" applyFill="1" applyBorder="1" applyAlignment="1">
      <alignment horizontal="center" vertical="top" wrapText="1"/>
    </xf>
    <xf numFmtId="0" fontId="5" fillId="12" borderId="10" xfId="0" applyFont="1" applyFill="1" applyBorder="1" applyAlignment="1">
      <alignment vertical="center" wrapText="1"/>
    </xf>
    <xf numFmtId="0" fontId="5" fillId="12" borderId="19" xfId="0" applyFont="1" applyFill="1" applyBorder="1" applyAlignment="1">
      <alignment horizontal="center" vertical="top" wrapText="1"/>
    </xf>
    <xf numFmtId="10"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6" fillId="0" borderId="1" xfId="0" applyFont="1" applyBorder="1" applyAlignment="1">
      <alignment horizontal="left" vertical="center" wrapText="1"/>
    </xf>
    <xf numFmtId="0" fontId="7" fillId="0" borderId="1" xfId="0" applyFont="1" applyBorder="1" applyAlignment="1">
      <alignment wrapText="1"/>
    </xf>
    <xf numFmtId="4" fontId="2" fillId="0" borderId="1" xfId="0" applyNumberFormat="1" applyFont="1" applyBorder="1" applyAlignment="1" applyProtection="1">
      <alignment horizontal="center" vertical="center" wrapText="1"/>
      <protection locked="0"/>
    </xf>
    <xf numFmtId="0" fontId="9" fillId="0" borderId="1" xfId="4" applyBorder="1" applyAlignment="1" applyProtection="1">
      <alignment horizontal="justify" vertical="center" wrapText="1"/>
      <protection locked="0"/>
    </xf>
    <xf numFmtId="44" fontId="2" fillId="0" borderId="1" xfId="3" applyFont="1" applyBorder="1" applyAlignment="1" applyProtection="1">
      <alignment horizontal="center" vertical="center" wrapText="1"/>
      <protection locked="0"/>
    </xf>
    <xf numFmtId="0" fontId="2" fillId="0" borderId="1" xfId="0" applyFont="1" applyBorder="1" applyAlignment="1">
      <alignment horizontal="center" vertical="center"/>
    </xf>
    <xf numFmtId="9" fontId="2" fillId="0" borderId="1" xfId="1" applyFont="1" applyBorder="1" applyAlignment="1" applyProtection="1">
      <alignment horizontal="center" vertical="center" wrapText="1"/>
      <protection locked="0"/>
    </xf>
    <xf numFmtId="9" fontId="2" fillId="5" borderId="1" xfId="1" applyFont="1" applyFill="1" applyBorder="1" applyAlignment="1" applyProtection="1">
      <alignment horizontal="left" vertical="center" wrapText="1"/>
      <protection locked="0"/>
    </xf>
    <xf numFmtId="0" fontId="2" fillId="0" borderId="1" xfId="0" applyFont="1" applyBorder="1" applyAlignment="1">
      <alignment horizontal="justify" vertical="center" wrapText="1"/>
    </xf>
    <xf numFmtId="0" fontId="2" fillId="0" borderId="1" xfId="0" applyFont="1" applyBorder="1" applyAlignment="1">
      <alignment vertical="center" wrapText="1"/>
    </xf>
    <xf numFmtId="9" fontId="5" fillId="16" borderId="1" xfId="1" applyFont="1" applyFill="1" applyBorder="1" applyAlignment="1">
      <alignment horizontal="center" vertical="center" wrapText="1"/>
    </xf>
    <xf numFmtId="9" fontId="2" fillId="0" borderId="0" xfId="1" applyFont="1" applyAlignment="1">
      <alignment horizontal="center" vertical="center"/>
    </xf>
    <xf numFmtId="0" fontId="12" fillId="18" borderId="1" xfId="0" applyFont="1" applyFill="1" applyBorder="1" applyAlignment="1">
      <alignment horizontal="center" vertical="center"/>
    </xf>
    <xf numFmtId="0" fontId="13" fillId="19" borderId="28" xfId="0" applyFont="1" applyFill="1" applyBorder="1" applyAlignment="1">
      <alignment horizontal="left" vertical="center" wrapText="1"/>
    </xf>
    <xf numFmtId="9" fontId="14"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0" fontId="13" fillId="19" borderId="30" xfId="0" applyFont="1" applyFill="1" applyBorder="1" applyAlignment="1">
      <alignment horizontal="left" vertical="center" wrapText="1"/>
    </xf>
    <xf numFmtId="0" fontId="14" fillId="0" borderId="31" xfId="0" applyFont="1" applyBorder="1" applyAlignment="1">
      <alignment vertical="center"/>
    </xf>
    <xf numFmtId="0" fontId="16" fillId="20" borderId="1" xfId="0" applyFont="1" applyFill="1" applyBorder="1" applyAlignment="1">
      <alignment horizontal="center" vertical="center"/>
    </xf>
    <xf numFmtId="0" fontId="17" fillId="5" borderId="28" xfId="0" applyFont="1" applyFill="1" applyBorder="1" applyAlignment="1">
      <alignment horizontal="center" vertical="center" wrapText="1"/>
    </xf>
    <xf numFmtId="167" fontId="18" fillId="5" borderId="1" xfId="3" applyNumberFormat="1" applyFont="1" applyFill="1" applyBorder="1" applyAlignment="1">
      <alignment horizontal="center" vertical="center"/>
    </xf>
    <xf numFmtId="167" fontId="19" fillId="5" borderId="1" xfId="3" applyNumberFormat="1" applyFont="1" applyFill="1" applyBorder="1" applyAlignment="1">
      <alignment horizontal="center" vertical="center"/>
    </xf>
    <xf numFmtId="9" fontId="19" fillId="5" borderId="1" xfId="1" applyFont="1" applyFill="1" applyBorder="1" applyAlignment="1">
      <alignment horizontal="center" vertical="center"/>
    </xf>
    <xf numFmtId="10" fontId="19" fillId="0" borderId="1" xfId="1" applyNumberFormat="1" applyFont="1" applyBorder="1" applyAlignment="1">
      <alignment horizontal="center" vertical="center"/>
    </xf>
    <xf numFmtId="0" fontId="17" fillId="5" borderId="28" xfId="0" applyFont="1" applyFill="1" applyBorder="1" applyAlignment="1">
      <alignment horizontal="center" vertical="center"/>
    </xf>
    <xf numFmtId="167" fontId="10" fillId="0" borderId="31" xfId="0" applyNumberFormat="1" applyFont="1" applyBorder="1" applyAlignment="1">
      <alignment horizontal="center" vertical="center"/>
    </xf>
    <xf numFmtId="167" fontId="20" fillId="5" borderId="31" xfId="3" applyNumberFormat="1" applyFont="1" applyFill="1" applyBorder="1" applyAlignment="1">
      <alignment horizontal="center" vertical="center"/>
    </xf>
    <xf numFmtId="166" fontId="12" fillId="18" borderId="31" xfId="5" applyNumberFormat="1" applyFont="1" applyFill="1" applyBorder="1" applyAlignment="1">
      <alignment vertical="center" wrapText="1"/>
    </xf>
    <xf numFmtId="44" fontId="0" fillId="0" borderId="0" xfId="3" applyFont="1"/>
    <xf numFmtId="44" fontId="19" fillId="5" borderId="1" xfId="3" applyFont="1" applyFill="1" applyBorder="1" applyAlignment="1">
      <alignment horizontal="center" vertical="center"/>
    </xf>
    <xf numFmtId="164" fontId="2" fillId="0" borderId="0" xfId="0" applyNumberFormat="1" applyFont="1" applyAlignment="1">
      <alignment horizontal="center" vertical="center"/>
    </xf>
    <xf numFmtId="44" fontId="2" fillId="0" borderId="2" xfId="3" applyFont="1" applyBorder="1" applyAlignment="1" applyProtection="1">
      <alignment vertical="center" wrapText="1"/>
      <protection locked="0"/>
    </xf>
    <xf numFmtId="167" fontId="0" fillId="0" borderId="0" xfId="0" applyNumberFormat="1"/>
    <xf numFmtId="9" fontId="5" fillId="16" borderId="4" xfId="1" applyFont="1" applyFill="1" applyBorder="1" applyAlignment="1">
      <alignment horizontal="center" vertical="center" wrapText="1"/>
    </xf>
    <xf numFmtId="44" fontId="5" fillId="16" borderId="1" xfId="3" applyFont="1" applyFill="1" applyBorder="1" applyAlignment="1">
      <alignment horizontal="center" vertical="center" wrapText="1"/>
    </xf>
    <xf numFmtId="44" fontId="2" fillId="0" borderId="1" xfId="3" applyFont="1" applyBorder="1" applyAlignment="1">
      <alignment horizontal="center" vertical="center"/>
    </xf>
    <xf numFmtId="44" fontId="2" fillId="0" borderId="0" xfId="3" applyFont="1" applyAlignment="1">
      <alignment horizontal="center" vertical="center"/>
    </xf>
    <xf numFmtId="0" fontId="2" fillId="0" borderId="1" xfId="0" applyFont="1" applyBorder="1" applyAlignment="1" applyProtection="1">
      <alignment horizontal="justify" vertical="top" wrapText="1"/>
      <protection locked="0"/>
    </xf>
    <xf numFmtId="0" fontId="16" fillId="20" borderId="28" xfId="0" applyFont="1" applyFill="1" applyBorder="1" applyAlignment="1">
      <alignment horizontal="center" vertical="center"/>
    </xf>
    <xf numFmtId="0" fontId="16" fillId="20" borderId="1" xfId="0" applyFont="1" applyFill="1" applyBorder="1" applyAlignment="1">
      <alignment horizontal="center" vertical="center" wrapText="1"/>
    </xf>
    <xf numFmtId="164" fontId="2" fillId="0" borderId="1" xfId="0" applyNumberFormat="1" applyFont="1" applyBorder="1" applyAlignment="1">
      <alignment vertical="center" wrapText="1"/>
    </xf>
    <xf numFmtId="0" fontId="2" fillId="0" borderId="4" xfId="0" applyFont="1" applyBorder="1" applyAlignment="1">
      <alignment horizontal="justify" vertical="center" wrapText="1"/>
    </xf>
    <xf numFmtId="0" fontId="2" fillId="5" borderId="1" xfId="0" applyFont="1" applyFill="1" applyBorder="1" applyAlignment="1" applyProtection="1">
      <alignment horizontal="justify" vertical="center" wrapText="1"/>
      <protection locked="0"/>
    </xf>
    <xf numFmtId="9" fontId="0" fillId="0" borderId="0" xfId="1" applyFont="1"/>
    <xf numFmtId="9" fontId="0" fillId="0" borderId="1" xfId="0" applyNumberFormat="1" applyBorder="1" applyAlignment="1">
      <alignment horizontal="center" vertical="center"/>
    </xf>
    <xf numFmtId="0" fontId="21" fillId="5" borderId="30" xfId="0" applyFont="1" applyFill="1" applyBorder="1" applyAlignment="1">
      <alignment horizontal="center" vertical="center" wrapText="1"/>
    </xf>
    <xf numFmtId="44" fontId="19" fillId="5" borderId="1" xfId="3" applyNumberFormat="1" applyFont="1" applyFill="1" applyBorder="1" applyAlignment="1">
      <alignment horizontal="center" vertical="center"/>
    </xf>
    <xf numFmtId="44" fontId="10" fillId="0" borderId="31" xfId="0" applyNumberFormat="1" applyFont="1" applyBorder="1" applyAlignment="1">
      <alignment horizontal="center" vertical="center"/>
    </xf>
    <xf numFmtId="164" fontId="2" fillId="5" borderId="1" xfId="0" applyNumberFormat="1" applyFont="1" applyFill="1" applyBorder="1" applyAlignment="1">
      <alignment horizontal="left" vertical="center" wrapText="1"/>
    </xf>
    <xf numFmtId="9" fontId="0" fillId="0" borderId="0" xfId="1" applyFont="1" applyAlignment="1">
      <alignment horizontal="center" vertical="center"/>
    </xf>
    <xf numFmtId="10" fontId="19" fillId="5" borderId="1" xfId="1" applyNumberFormat="1" applyFont="1" applyFill="1" applyBorder="1" applyAlignment="1">
      <alignment horizontal="center" vertical="center"/>
    </xf>
    <xf numFmtId="0" fontId="16" fillId="20" borderId="1" xfId="0" applyFont="1" applyFill="1" applyBorder="1" applyAlignment="1">
      <alignment horizontal="center" wrapText="1"/>
    </xf>
    <xf numFmtId="9" fontId="16" fillId="20" borderId="1" xfId="1" applyFont="1" applyFill="1" applyBorder="1" applyAlignment="1">
      <alignment horizontal="center" wrapText="1"/>
    </xf>
    <xf numFmtId="9" fontId="16" fillId="20" borderId="1" xfId="1" applyFont="1" applyFill="1" applyBorder="1" applyAlignment="1">
      <alignment vertical="center" wrapText="1"/>
    </xf>
    <xf numFmtId="9" fontId="16" fillId="20" borderId="27" xfId="1" applyFont="1" applyFill="1" applyBorder="1" applyAlignment="1">
      <alignment horizontal="center" vertical="center" wrapText="1"/>
    </xf>
    <xf numFmtId="0" fontId="16" fillId="20" borderId="28" xfId="0" applyFont="1" applyFill="1" applyBorder="1" applyAlignment="1">
      <alignment horizontal="center"/>
    </xf>
    <xf numFmtId="9" fontId="16" fillId="20" borderId="29" xfId="1" applyFont="1" applyFill="1" applyBorder="1" applyAlignment="1">
      <alignment horizontal="center" vertical="center" wrapText="1"/>
    </xf>
    <xf numFmtId="10" fontId="0" fillId="0" borderId="29" xfId="1" applyNumberFormat="1" applyFont="1" applyBorder="1" applyAlignment="1">
      <alignment horizontal="center" vertical="center"/>
    </xf>
    <xf numFmtId="10" fontId="20" fillId="5" borderId="31" xfId="1" applyNumberFormat="1" applyFont="1" applyFill="1" applyBorder="1" applyAlignment="1">
      <alignment horizontal="center" vertical="center"/>
    </xf>
    <xf numFmtId="9" fontId="20" fillId="5" borderId="31" xfId="1" applyFont="1" applyFill="1" applyBorder="1" applyAlignment="1">
      <alignment horizontal="center" vertical="center"/>
    </xf>
    <xf numFmtId="10" fontId="20" fillId="0" borderId="31" xfId="1" applyNumberFormat="1" applyFont="1" applyBorder="1" applyAlignment="1">
      <alignment horizontal="center" vertical="center"/>
    </xf>
    <xf numFmtId="10" fontId="10" fillId="0" borderId="32" xfId="1" applyNumberFormat="1" applyFont="1" applyBorder="1" applyAlignment="1">
      <alignment horizontal="center" vertical="center"/>
    </xf>
    <xf numFmtId="9" fontId="14" fillId="0" borderId="1" xfId="1" applyNumberFormat="1" applyFont="1" applyFill="1" applyBorder="1" applyAlignment="1">
      <alignment horizontal="center" vertical="center"/>
    </xf>
    <xf numFmtId="9" fontId="14" fillId="0" borderId="2" xfId="1" applyNumberFormat="1" applyFont="1" applyFill="1" applyBorder="1" applyAlignment="1">
      <alignment horizontal="center" vertical="center"/>
    </xf>
    <xf numFmtId="9" fontId="14" fillId="19" borderId="29" xfId="1" applyNumberFormat="1" applyFont="1" applyFill="1" applyBorder="1" applyAlignment="1">
      <alignment horizontal="center" vertical="center"/>
    </xf>
    <xf numFmtId="9" fontId="14" fillId="21" borderId="2" xfId="1" applyNumberFormat="1" applyFont="1" applyFill="1" applyBorder="1" applyAlignment="1">
      <alignment horizontal="center" vertical="center"/>
    </xf>
    <xf numFmtId="9" fontId="14" fillId="5" borderId="2" xfId="1" applyNumberFormat="1" applyFont="1" applyFill="1" applyBorder="1" applyAlignment="1">
      <alignment horizontal="center" vertical="center"/>
    </xf>
    <xf numFmtId="9" fontId="12" fillId="18" borderId="31" xfId="1" applyNumberFormat="1" applyFont="1" applyFill="1" applyBorder="1" applyAlignment="1">
      <alignment horizontal="center" vertical="center" wrapText="1"/>
    </xf>
    <xf numFmtId="9" fontId="12" fillId="18" borderId="32" xfId="1" applyNumberFormat="1" applyFont="1" applyFill="1" applyBorder="1" applyAlignment="1">
      <alignment horizontal="center" vertical="center"/>
    </xf>
    <xf numFmtId="0" fontId="5" fillId="16" borderId="4" xfId="0" applyFont="1" applyFill="1" applyBorder="1" applyAlignment="1">
      <alignment horizontal="center" vertical="center" wrapText="1"/>
    </xf>
    <xf numFmtId="0" fontId="5" fillId="16" borderId="6" xfId="0" applyFont="1" applyFill="1" applyBorder="1" applyAlignment="1">
      <alignment horizontal="center" vertical="center" wrapText="1"/>
    </xf>
    <xf numFmtId="0" fontId="2" fillId="0" borderId="1" xfId="0" applyFont="1" applyBorder="1" applyAlignment="1">
      <alignment horizontal="center" vertical="center"/>
    </xf>
    <xf numFmtId="0" fontId="3" fillId="2" borderId="1" xfId="0" applyFont="1" applyFill="1" applyBorder="1" applyAlignment="1">
      <alignment horizontal="center" vertical="center" wrapText="1"/>
    </xf>
    <xf numFmtId="44" fontId="3" fillId="2" borderId="1" xfId="3" applyFont="1" applyFill="1" applyBorder="1" applyAlignment="1">
      <alignment horizontal="center" vertical="center" wrapText="1"/>
    </xf>
    <xf numFmtId="9" fontId="3"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44" fontId="4" fillId="0" borderId="1" xfId="3" applyFont="1" applyBorder="1" applyAlignment="1">
      <alignment horizontal="center" vertical="center" wrapText="1"/>
    </xf>
    <xf numFmtId="9" fontId="4" fillId="0" borderId="1" xfId="1" applyFont="1" applyBorder="1" applyAlignment="1">
      <alignment horizontal="center" vertical="center" wrapText="1"/>
    </xf>
    <xf numFmtId="0" fontId="4" fillId="3" borderId="1" xfId="0" applyFont="1" applyFill="1" applyBorder="1" applyAlignment="1">
      <alignment horizontal="center" vertical="center" wrapText="1"/>
    </xf>
    <xf numFmtId="44" fontId="4" fillId="3" borderId="1" xfId="3" applyFont="1" applyFill="1" applyBorder="1" applyAlignment="1">
      <alignment horizontal="center" vertical="center" wrapText="1"/>
    </xf>
    <xf numFmtId="9" fontId="4" fillId="3" borderId="1" xfId="1" applyFont="1" applyFill="1" applyBorder="1" applyAlignment="1">
      <alignment horizontal="center" vertical="center" wrapText="1"/>
    </xf>
    <xf numFmtId="0" fontId="2" fillId="0" borderId="4" xfId="0" applyFont="1" applyBorder="1" applyAlignment="1">
      <alignment horizontal="center" vertical="center"/>
    </xf>
    <xf numFmtId="44" fontId="2" fillId="0" borderId="1" xfId="3" applyFont="1" applyBorder="1" applyAlignment="1">
      <alignment horizontal="center" vertical="center"/>
    </xf>
    <xf numFmtId="9" fontId="2" fillId="0" borderId="1" xfId="1" applyFont="1" applyBorder="1" applyAlignment="1">
      <alignment horizontal="center" vertical="center"/>
    </xf>
    <xf numFmtId="0" fontId="5" fillId="12" borderId="34" xfId="0" applyFont="1" applyFill="1" applyBorder="1" applyAlignment="1">
      <alignment horizontal="center" vertical="center" wrapText="1"/>
    </xf>
    <xf numFmtId="0" fontId="5" fillId="12" borderId="35"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44" fontId="5" fillId="10" borderId="1" xfId="3" applyFont="1" applyFill="1" applyBorder="1" applyAlignment="1">
      <alignment horizontal="center" vertical="center"/>
    </xf>
    <xf numFmtId="9" fontId="5" fillId="10" borderId="1" xfId="1" applyFont="1" applyFill="1" applyBorder="1" applyAlignment="1">
      <alignment horizontal="center" vertical="center"/>
    </xf>
    <xf numFmtId="0" fontId="5" fillId="11" borderId="4"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21" xfId="0" applyFont="1" applyFill="1" applyBorder="1" applyAlignment="1">
      <alignment horizontal="center" vertical="center"/>
    </xf>
    <xf numFmtId="0" fontId="5" fillId="4" borderId="2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6" borderId="3" xfId="0" applyFont="1" applyFill="1" applyBorder="1" applyAlignment="1">
      <alignment horizontal="center" vertical="center"/>
    </xf>
    <xf numFmtId="0" fontId="5" fillId="6" borderId="5" xfId="0" applyFont="1" applyFill="1" applyBorder="1" applyAlignment="1">
      <alignment horizontal="center" vertical="center"/>
    </xf>
    <xf numFmtId="0" fontId="5" fillId="7" borderId="1" xfId="0" applyFont="1" applyFill="1" applyBorder="1" applyAlignment="1">
      <alignment horizontal="center" vertical="center"/>
    </xf>
    <xf numFmtId="0" fontId="5" fillId="11" borderId="34" xfId="0" applyFont="1" applyFill="1" applyBorder="1" applyAlignment="1">
      <alignment horizontal="center" vertical="center" wrapText="1"/>
    </xf>
    <xf numFmtId="0" fontId="5" fillId="11" borderId="36" xfId="0" applyFont="1" applyFill="1" applyBorder="1" applyAlignment="1">
      <alignment horizontal="center" vertical="center" wrapText="1"/>
    </xf>
    <xf numFmtId="0" fontId="5" fillId="12" borderId="16" xfId="0" applyFont="1" applyFill="1" applyBorder="1" applyAlignment="1">
      <alignment horizontal="center" vertical="center" wrapText="1"/>
    </xf>
    <xf numFmtId="0" fontId="5" fillId="12" borderId="17"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8"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13" borderId="4" xfId="0" applyFont="1" applyFill="1" applyBorder="1" applyAlignment="1">
      <alignment horizontal="center" vertical="center" wrapText="1"/>
    </xf>
    <xf numFmtId="0" fontId="5" fillId="13" borderId="6" xfId="0" applyFont="1" applyFill="1" applyBorder="1" applyAlignment="1">
      <alignment horizontal="center" vertical="center" wrapText="1"/>
    </xf>
    <xf numFmtId="164" fontId="5" fillId="13" borderId="4" xfId="0" applyNumberFormat="1" applyFont="1" applyFill="1" applyBorder="1" applyAlignment="1">
      <alignment horizontal="center" vertical="center" wrapText="1"/>
    </xf>
    <xf numFmtId="164" fontId="5" fillId="13" borderId="6" xfId="0" applyNumberFormat="1"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6" xfId="0" applyFont="1" applyFill="1" applyBorder="1" applyAlignment="1">
      <alignment horizontal="center" vertical="center" wrapText="1"/>
    </xf>
    <xf numFmtId="164" fontId="5" fillId="14" borderId="4" xfId="0" applyNumberFormat="1" applyFont="1" applyFill="1" applyBorder="1" applyAlignment="1">
      <alignment horizontal="center" vertical="center" wrapText="1"/>
    </xf>
    <xf numFmtId="164" fontId="5" fillId="14" borderId="6" xfId="0"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44" fontId="5" fillId="16" borderId="3" xfId="3" applyFont="1" applyFill="1" applyBorder="1" applyAlignment="1">
      <alignment horizontal="center" vertical="center" wrapText="1"/>
    </xf>
    <xf numFmtId="9" fontId="5" fillId="16" borderId="5" xfId="1" applyFont="1" applyFill="1" applyBorder="1" applyAlignment="1">
      <alignment horizontal="center" vertical="center" wrapText="1"/>
    </xf>
    <xf numFmtId="164" fontId="5" fillId="15" borderId="4" xfId="0" applyNumberFormat="1" applyFont="1" applyFill="1" applyBorder="1" applyAlignment="1">
      <alignment horizontal="center" vertical="center" wrapText="1"/>
    </xf>
    <xf numFmtId="164" fontId="5" fillId="15" borderId="6" xfId="0" applyNumberFormat="1" applyFont="1" applyFill="1" applyBorder="1" applyAlignment="1">
      <alignment horizontal="center" vertical="center" wrapText="1"/>
    </xf>
    <xf numFmtId="0" fontId="5" fillId="16" borderId="1" xfId="0" applyFont="1" applyFill="1" applyBorder="1" applyAlignment="1">
      <alignment horizontal="center" vertical="center" wrapText="1"/>
    </xf>
    <xf numFmtId="0" fontId="15" fillId="20" borderId="25" xfId="0" applyFont="1" applyFill="1" applyBorder="1" applyAlignment="1">
      <alignment horizontal="center" vertical="center"/>
    </xf>
    <xf numFmtId="0" fontId="15" fillId="20" borderId="26" xfId="0" applyFont="1" applyFill="1" applyBorder="1" applyAlignment="1">
      <alignment horizontal="center" vertical="center"/>
    </xf>
    <xf numFmtId="0" fontId="16" fillId="20" borderId="1" xfId="0" applyFont="1" applyFill="1" applyBorder="1" applyAlignment="1">
      <alignment horizontal="center" vertical="center" wrapText="1"/>
    </xf>
    <xf numFmtId="0" fontId="11" fillId="18" borderId="25" xfId="0" applyFont="1" applyFill="1" applyBorder="1" applyAlignment="1">
      <alignment horizontal="center" vertical="center"/>
    </xf>
    <xf numFmtId="0" fontId="11" fillId="18" borderId="26" xfId="0" applyFont="1" applyFill="1" applyBorder="1" applyAlignment="1">
      <alignment horizontal="center" vertical="center"/>
    </xf>
    <xf numFmtId="0" fontId="11" fillId="18" borderId="33" xfId="0" applyFont="1" applyFill="1" applyBorder="1" applyAlignment="1">
      <alignment horizontal="center" vertical="center"/>
    </xf>
    <xf numFmtId="0" fontId="11" fillId="18" borderId="27" xfId="0" applyFont="1" applyFill="1" applyBorder="1" applyAlignment="1">
      <alignment horizontal="center" vertical="center"/>
    </xf>
    <xf numFmtId="0" fontId="12" fillId="18" borderId="28" xfId="0" applyFont="1" applyFill="1" applyBorder="1" applyAlignment="1">
      <alignment horizontal="center" vertical="center"/>
    </xf>
    <xf numFmtId="0" fontId="12" fillId="18" borderId="1" xfId="0" applyFont="1" applyFill="1" applyBorder="1" applyAlignment="1">
      <alignment horizontal="center" vertical="center"/>
    </xf>
    <xf numFmtId="0" fontId="12" fillId="18" borderId="29" xfId="0" applyFont="1" applyFill="1" applyBorder="1" applyAlignment="1">
      <alignment horizontal="center" vertical="center" wrapText="1"/>
    </xf>
    <xf numFmtId="0" fontId="12" fillId="18" borderId="29" xfId="0" applyFont="1" applyFill="1" applyBorder="1" applyAlignment="1">
      <alignment horizontal="center" vertical="center"/>
    </xf>
    <xf numFmtId="0" fontId="12" fillId="18" borderId="2" xfId="0" applyFont="1" applyFill="1" applyBorder="1" applyAlignment="1">
      <alignment horizontal="center" vertical="center"/>
    </xf>
    <xf numFmtId="0" fontId="12" fillId="18" borderId="3" xfId="0" applyFont="1" applyFill="1" applyBorder="1" applyAlignment="1">
      <alignment horizontal="center" vertical="center"/>
    </xf>
    <xf numFmtId="0" fontId="12" fillId="18" borderId="5" xfId="0" applyFont="1" applyFill="1" applyBorder="1" applyAlignment="1">
      <alignment horizontal="center" vertical="center"/>
    </xf>
  </cellXfs>
  <cellStyles count="6">
    <cellStyle name="Hipervínculo" xfId="4" builtinId="8"/>
    <cellStyle name="Millares" xfId="5" builtinId="3"/>
    <cellStyle name="Millares [0] 2" xfId="2" xr:uid="{48E6B45E-8482-4283-AF4C-55E31BA1C347}"/>
    <cellStyle name="Moneda" xfId="3" builtinId="4"/>
    <cellStyle name="Normal" xfId="0" builtinId="0"/>
    <cellStyle name="Porcentaje" xfId="1" builtinId="5"/>
  </cellStyles>
  <dxfs count="7">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fgColor theme="5"/>
          <bgColor theme="5"/>
        </patternFill>
      </fill>
    </dxf>
    <dxf>
      <font>
        <color rgb="FF9C0006"/>
      </font>
      <fill>
        <patternFill>
          <bgColor rgb="FFFFC7CE"/>
        </patternFill>
      </fill>
    </dxf>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838200</xdr:colOff>
      <xdr:row>0</xdr:row>
      <xdr:rowOff>190499</xdr:rowOff>
    </xdr:from>
    <xdr:ext cx="2028825" cy="1085307"/>
    <xdr:pic>
      <xdr:nvPicPr>
        <xdr:cNvPr id="2" name="Imagen 1">
          <a:extLst>
            <a:ext uri="{FF2B5EF4-FFF2-40B4-BE49-F238E27FC236}">
              <a16:creationId xmlns:a16="http://schemas.microsoft.com/office/drawing/2014/main" id="{13E41516-FF49-4EBB-A667-BEDEC19E5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0"/>
          <a:ext cx="2028825" cy="108530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ocuments\UAPA\6.%20JUNIO\PAI\20250616_Propuesta%20alineaci&#243;n_Plan%20de%20acci&#243;n%20institucional%202025%20-%20Versi&#243;n.xlsx" TargetMode="External"/><Relationship Id="rId1" Type="http://schemas.openxmlformats.org/officeDocument/2006/relationships/externalLinkPath" Target="https://alimentosparaaprender.sharepoint.com/Users/usuario/Documents/UAPA/6.%20JUNIO/PAI/20250616_Propuesta%20alineaci&#243;n_Plan%20de%20acci&#243;n%20institucional%202025%20-%20Vers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UL. PLAN DE ACCIÓN (FPA (2)"/>
      <sheetName val="PLANES"/>
      <sheetName val="PROYECTOS DE INVERSIÓN"/>
      <sheetName val="."/>
      <sheetName val="Hoja1"/>
      <sheetName val="PAI 2025_V2"/>
      <sheetName val="TD"/>
      <sheetName val="PAI 2025_V3"/>
      <sheetName val="Hoja4"/>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s/oficinaasesoradeplaneacion/IgCwBR2KUH6zTYJzAGssD0_BAcI50Zne9qrI-VPLoN9atqU%3fe=GpdIX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2A44-BD62-40FE-A551-37AC631EFBAF}">
  <dimension ref="A1:AR51"/>
  <sheetViews>
    <sheetView showGridLines="0" tabSelected="1" topLeftCell="AI1" zoomScale="70" zoomScaleNormal="70" workbookViewId="0">
      <selection activeCell="AI50" sqref="A50:XFD50"/>
    </sheetView>
  </sheetViews>
  <sheetFormatPr baseColWidth="10" defaultColWidth="11.42578125" defaultRowHeight="84" customHeight="1" x14ac:dyDescent="0.25"/>
  <cols>
    <col min="1" max="1" width="13.5703125" style="1" customWidth="1"/>
    <col min="2" max="2" width="30.140625" style="1" customWidth="1"/>
    <col min="3" max="3" width="15.7109375" style="1" customWidth="1"/>
    <col min="4" max="4" width="36.42578125" style="1" customWidth="1"/>
    <col min="5" max="5" width="23.28515625" style="1" customWidth="1"/>
    <col min="6" max="6" width="14.28515625" style="1" customWidth="1"/>
    <col min="7" max="7" width="41.85546875" style="40" customWidth="1"/>
    <col min="8" max="8" width="15.28515625" style="1" customWidth="1"/>
    <col min="9" max="9" width="20.7109375" style="1" customWidth="1"/>
    <col min="10" max="10" width="15.7109375" style="1" customWidth="1"/>
    <col min="11" max="11" width="22.28515625" style="1" customWidth="1"/>
    <col min="12" max="12" width="30.7109375" style="1" customWidth="1"/>
    <col min="13" max="13" width="22.140625" style="1" customWidth="1"/>
    <col min="14" max="14" width="28.7109375" style="1" customWidth="1"/>
    <col min="15" max="15" width="17" style="41" customWidth="1"/>
    <col min="16" max="16" width="16.7109375" style="40" customWidth="1"/>
    <col min="17" max="17" width="12.7109375" style="41" customWidth="1"/>
    <col min="18" max="18" width="39.5703125" style="40" bestFit="1" customWidth="1"/>
    <col min="19" max="19" width="24" style="1" customWidth="1"/>
    <col min="20" max="20" width="27.7109375" style="1" customWidth="1"/>
    <col min="21" max="21" width="16.28515625" style="1" customWidth="1"/>
    <col min="22" max="22" width="17.140625" style="42" customWidth="1"/>
    <col min="23" max="23" width="22.140625" style="1" customWidth="1"/>
    <col min="24" max="24" width="25.5703125" style="43" customWidth="1"/>
    <col min="25" max="25" width="17.5703125" style="42" customWidth="1"/>
    <col min="26" max="26" width="49" style="42" customWidth="1"/>
    <col min="27" max="27" width="25.5703125" style="43" customWidth="1"/>
    <col min="28" max="28" width="17.140625" style="42" customWidth="1"/>
    <col min="29" max="29" width="44.7109375" style="1" customWidth="1"/>
    <col min="30" max="30" width="25.5703125" style="43" customWidth="1"/>
    <col min="31" max="31" width="16" style="42" customWidth="1"/>
    <col min="32" max="32" width="41" style="1" customWidth="1"/>
    <col min="33" max="33" width="25.5703125" style="43" customWidth="1"/>
    <col min="34" max="34" width="16.7109375" style="42" customWidth="1"/>
    <col min="35" max="35" width="32.42578125" style="1" customWidth="1"/>
    <col min="36" max="36" width="15.42578125" style="1" customWidth="1"/>
    <col min="37" max="37" width="17.7109375" style="42" customWidth="1"/>
    <col min="38" max="38" width="17.42578125" style="76" customWidth="1"/>
    <col min="39" max="39" width="20.140625" style="1" customWidth="1"/>
    <col min="40" max="40" width="20" style="101" bestFit="1" customWidth="1"/>
    <col min="41" max="41" width="17.42578125" style="76" customWidth="1"/>
    <col min="42" max="42" width="85.42578125" style="1" customWidth="1"/>
    <col min="43" max="43" width="86.42578125" style="1" customWidth="1"/>
    <col min="44" max="44" width="65.42578125" style="43" customWidth="1"/>
    <col min="45" max="16384" width="11.42578125" style="1"/>
  </cols>
  <sheetData>
    <row r="1" spans="1:44" ht="27" customHeight="1" x14ac:dyDescent="0.25">
      <c r="A1" s="136"/>
      <c r="B1" s="136"/>
      <c r="C1" s="136"/>
      <c r="D1" s="137" t="s">
        <v>0</v>
      </c>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8"/>
      <c r="AO1" s="139"/>
      <c r="AP1" s="137"/>
      <c r="AQ1" s="137"/>
      <c r="AR1" s="137"/>
    </row>
    <row r="2" spans="1:44" ht="36" customHeight="1" x14ac:dyDescent="0.25">
      <c r="A2" s="136"/>
      <c r="B2" s="136"/>
      <c r="C2" s="136"/>
      <c r="D2" s="140" t="s">
        <v>1</v>
      </c>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1"/>
      <c r="AO2" s="142"/>
      <c r="AP2" s="140"/>
      <c r="AQ2" s="140"/>
      <c r="AR2" s="140"/>
    </row>
    <row r="3" spans="1:44" ht="54" customHeight="1" x14ac:dyDescent="0.25">
      <c r="A3" s="136"/>
      <c r="B3" s="136"/>
      <c r="C3" s="136"/>
      <c r="D3" s="143" t="s">
        <v>2</v>
      </c>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4"/>
      <c r="AO3" s="145"/>
      <c r="AP3" s="143"/>
      <c r="AQ3" s="143"/>
      <c r="AR3" s="143"/>
    </row>
    <row r="4" spans="1:44" ht="27" customHeight="1" x14ac:dyDescent="0.25">
      <c r="A4" s="136"/>
      <c r="B4" s="136"/>
      <c r="C4" s="136"/>
      <c r="D4" s="136"/>
      <c r="E4" s="136"/>
      <c r="F4" s="136"/>
      <c r="G4" s="136"/>
      <c r="H4" s="136"/>
      <c r="I4" s="136"/>
      <c r="J4" s="136"/>
      <c r="K4" s="146"/>
      <c r="L4" s="146"/>
      <c r="M4" s="146"/>
      <c r="N4" s="146"/>
      <c r="O4" s="146"/>
      <c r="P4" s="146"/>
      <c r="Q4" s="136"/>
      <c r="R4" s="136"/>
      <c r="S4" s="136"/>
      <c r="T4" s="136"/>
      <c r="U4" s="136"/>
      <c r="V4" s="136"/>
      <c r="W4" s="136"/>
      <c r="X4" s="136"/>
      <c r="Y4" s="136"/>
      <c r="Z4" s="136"/>
      <c r="AA4" s="136"/>
      <c r="AB4" s="136"/>
      <c r="AC4" s="136"/>
      <c r="AD4" s="136"/>
      <c r="AE4" s="136"/>
      <c r="AF4" s="136"/>
      <c r="AG4" s="136"/>
      <c r="AH4" s="136"/>
      <c r="AI4" s="136"/>
      <c r="AJ4" s="136"/>
      <c r="AK4" s="136"/>
      <c r="AL4" s="136"/>
      <c r="AM4" s="136"/>
      <c r="AN4" s="147"/>
      <c r="AO4" s="148"/>
      <c r="AP4" s="136"/>
      <c r="AQ4" s="136"/>
      <c r="AR4" s="136"/>
    </row>
    <row r="5" spans="1:44" ht="57" customHeight="1" x14ac:dyDescent="0.25">
      <c r="A5" s="158" t="s">
        <v>3</v>
      </c>
      <c r="B5" s="158"/>
      <c r="C5" s="158"/>
      <c r="D5" s="158"/>
      <c r="E5" s="158"/>
      <c r="F5" s="158"/>
      <c r="G5" s="158"/>
      <c r="H5" s="158"/>
      <c r="I5" s="158"/>
      <c r="J5" s="159"/>
      <c r="K5" s="160" t="s">
        <v>4</v>
      </c>
      <c r="L5" s="161"/>
      <c r="M5" s="161"/>
      <c r="N5" s="162"/>
      <c r="O5" s="163" t="s">
        <v>5</v>
      </c>
      <c r="P5" s="164"/>
      <c r="Q5" s="165" t="s">
        <v>6</v>
      </c>
      <c r="R5" s="165"/>
      <c r="S5" s="165"/>
      <c r="T5" s="165"/>
      <c r="U5" s="165"/>
      <c r="V5" s="165"/>
      <c r="W5" s="165"/>
      <c r="X5" s="166"/>
      <c r="Y5" s="167" t="s">
        <v>7</v>
      </c>
      <c r="Z5" s="167"/>
      <c r="AA5" s="167"/>
      <c r="AB5" s="151" t="s">
        <v>8</v>
      </c>
      <c r="AC5" s="151"/>
      <c r="AD5" s="151"/>
      <c r="AE5" s="152" t="s">
        <v>9</v>
      </c>
      <c r="AF5" s="152"/>
      <c r="AG5" s="152"/>
      <c r="AH5" s="153" t="s">
        <v>10</v>
      </c>
      <c r="AI5" s="153"/>
      <c r="AJ5" s="153"/>
      <c r="AK5" s="153"/>
      <c r="AL5" s="153"/>
      <c r="AM5" s="153"/>
      <c r="AN5" s="154"/>
      <c r="AO5" s="155"/>
      <c r="AP5" s="153"/>
      <c r="AQ5" s="153"/>
      <c r="AR5" s="153"/>
    </row>
    <row r="6" spans="1:44" ht="41.25" customHeight="1" x14ac:dyDescent="0.25">
      <c r="A6" s="156" t="s">
        <v>11</v>
      </c>
      <c r="B6" s="156" t="s">
        <v>12</v>
      </c>
      <c r="C6" s="156" t="s">
        <v>13</v>
      </c>
      <c r="D6" s="156" t="s">
        <v>14</v>
      </c>
      <c r="E6" s="156" t="s">
        <v>15</v>
      </c>
      <c r="F6" s="156" t="s">
        <v>16</v>
      </c>
      <c r="G6" s="156" t="s">
        <v>17</v>
      </c>
      <c r="H6" s="156" t="s">
        <v>18</v>
      </c>
      <c r="I6" s="156" t="s">
        <v>19</v>
      </c>
      <c r="J6" s="168" t="s">
        <v>20</v>
      </c>
      <c r="K6" s="170" t="s">
        <v>21</v>
      </c>
      <c r="L6" s="172" t="s">
        <v>22</v>
      </c>
      <c r="M6" s="149" t="s">
        <v>23</v>
      </c>
      <c r="N6" s="60"/>
      <c r="O6" s="50"/>
      <c r="P6" s="54"/>
      <c r="Q6" s="166" t="s">
        <v>24</v>
      </c>
      <c r="R6" s="176"/>
      <c r="S6" s="176"/>
      <c r="T6" s="176"/>
      <c r="U6" s="176"/>
      <c r="V6" s="2" t="s">
        <v>25</v>
      </c>
      <c r="W6" s="177" t="s">
        <v>26</v>
      </c>
      <c r="X6" s="166"/>
      <c r="Y6" s="178" t="s">
        <v>27</v>
      </c>
      <c r="Z6" s="178" t="s">
        <v>28</v>
      </c>
      <c r="AA6" s="180" t="s">
        <v>29</v>
      </c>
      <c r="AB6" s="182" t="s">
        <v>27</v>
      </c>
      <c r="AC6" s="182" t="s">
        <v>28</v>
      </c>
      <c r="AD6" s="184" t="s">
        <v>29</v>
      </c>
      <c r="AE6" s="174" t="s">
        <v>27</v>
      </c>
      <c r="AF6" s="174" t="s">
        <v>28</v>
      </c>
      <c r="AG6" s="189" t="s">
        <v>29</v>
      </c>
      <c r="AH6" s="134" t="s">
        <v>27</v>
      </c>
      <c r="AI6" s="134" t="s">
        <v>28</v>
      </c>
      <c r="AJ6" s="191" t="s">
        <v>30</v>
      </c>
      <c r="AK6" s="191"/>
      <c r="AL6" s="191"/>
      <c r="AM6" s="186" t="s">
        <v>31</v>
      </c>
      <c r="AN6" s="187"/>
      <c r="AO6" s="188"/>
      <c r="AP6" s="134" t="s">
        <v>32</v>
      </c>
      <c r="AQ6" s="134" t="s">
        <v>33</v>
      </c>
      <c r="AR6" s="134" t="s">
        <v>34</v>
      </c>
    </row>
    <row r="7" spans="1:44" ht="56.25" customHeight="1" x14ac:dyDescent="0.25">
      <c r="A7" s="157"/>
      <c r="B7" s="157"/>
      <c r="C7" s="157"/>
      <c r="D7" s="157"/>
      <c r="E7" s="157"/>
      <c r="F7" s="157"/>
      <c r="G7" s="157"/>
      <c r="H7" s="157"/>
      <c r="I7" s="157"/>
      <c r="J7" s="169"/>
      <c r="K7" s="171"/>
      <c r="L7" s="173"/>
      <c r="M7" s="150"/>
      <c r="N7" s="61" t="s">
        <v>35</v>
      </c>
      <c r="O7" s="58" t="s">
        <v>36</v>
      </c>
      <c r="P7" s="59" t="s">
        <v>37</v>
      </c>
      <c r="Q7" s="3" t="s">
        <v>38</v>
      </c>
      <c r="R7" s="4" t="s">
        <v>39</v>
      </c>
      <c r="S7" s="4" t="s">
        <v>40</v>
      </c>
      <c r="T7" s="4" t="s">
        <v>41</v>
      </c>
      <c r="U7" s="4" t="s">
        <v>42</v>
      </c>
      <c r="V7" s="5" t="s">
        <v>43</v>
      </c>
      <c r="W7" s="4" t="s">
        <v>44</v>
      </c>
      <c r="X7" s="6" t="s">
        <v>45</v>
      </c>
      <c r="Y7" s="179"/>
      <c r="Z7" s="179"/>
      <c r="AA7" s="181"/>
      <c r="AB7" s="183"/>
      <c r="AC7" s="183"/>
      <c r="AD7" s="185"/>
      <c r="AE7" s="175"/>
      <c r="AF7" s="175"/>
      <c r="AG7" s="190"/>
      <c r="AH7" s="135"/>
      <c r="AI7" s="135"/>
      <c r="AJ7" s="44" t="s">
        <v>46</v>
      </c>
      <c r="AK7" s="44" t="s">
        <v>47</v>
      </c>
      <c r="AL7" s="75" t="s">
        <v>48</v>
      </c>
      <c r="AM7" s="44" t="s">
        <v>49</v>
      </c>
      <c r="AN7" s="99" t="s">
        <v>47</v>
      </c>
      <c r="AO7" s="98" t="s">
        <v>48</v>
      </c>
      <c r="AP7" s="135"/>
      <c r="AQ7" s="135"/>
      <c r="AR7" s="135"/>
    </row>
    <row r="8" spans="1:44" s="15" customFormat="1" ht="132.75" customHeight="1" x14ac:dyDescent="0.25">
      <c r="A8" s="7" t="s">
        <v>50</v>
      </c>
      <c r="B8" s="7" t="s">
        <v>51</v>
      </c>
      <c r="C8" s="7" t="s">
        <v>52</v>
      </c>
      <c r="D8" s="7" t="s">
        <v>53</v>
      </c>
      <c r="E8" s="7" t="s">
        <v>54</v>
      </c>
      <c r="F8" s="7" t="s">
        <v>55</v>
      </c>
      <c r="G8" s="7" t="s">
        <v>56</v>
      </c>
      <c r="H8" s="8" t="s">
        <v>57</v>
      </c>
      <c r="I8" s="8" t="s">
        <v>58</v>
      </c>
      <c r="J8" s="8" t="s">
        <v>59</v>
      </c>
      <c r="K8" s="53" t="s">
        <v>60</v>
      </c>
      <c r="L8" s="53" t="s">
        <v>61</v>
      </c>
      <c r="M8" s="53" t="s">
        <v>62</v>
      </c>
      <c r="N8" s="52" t="s">
        <v>63</v>
      </c>
      <c r="O8" s="56" t="s">
        <v>64</v>
      </c>
      <c r="P8" s="55" t="s">
        <v>65</v>
      </c>
      <c r="Q8" s="57" t="s">
        <v>66</v>
      </c>
      <c r="R8" s="11" t="s">
        <v>67</v>
      </c>
      <c r="S8" s="11" t="s">
        <v>68</v>
      </c>
      <c r="T8" s="11" t="s">
        <v>69</v>
      </c>
      <c r="U8" s="8" t="s">
        <v>70</v>
      </c>
      <c r="V8" s="12">
        <v>2</v>
      </c>
      <c r="W8" s="7" t="s">
        <v>71</v>
      </c>
      <c r="X8" s="13">
        <v>2564755603.3300009</v>
      </c>
      <c r="Y8" s="14">
        <v>1</v>
      </c>
      <c r="Z8" s="8" t="s">
        <v>72</v>
      </c>
      <c r="AA8" s="13">
        <v>51800000</v>
      </c>
      <c r="AB8" s="14">
        <v>1</v>
      </c>
      <c r="AC8" s="11" t="s">
        <v>72</v>
      </c>
      <c r="AD8" s="13">
        <v>670439998.32000005</v>
      </c>
      <c r="AE8" s="8">
        <v>1</v>
      </c>
      <c r="AF8" s="11" t="s">
        <v>73</v>
      </c>
      <c r="AG8" s="13">
        <v>793994002</v>
      </c>
      <c r="AH8" s="8">
        <v>1</v>
      </c>
      <c r="AI8" s="11" t="s">
        <v>74</v>
      </c>
      <c r="AJ8" s="8">
        <v>1</v>
      </c>
      <c r="AK8" s="8">
        <v>1</v>
      </c>
      <c r="AL8" s="71">
        <v>0.9</v>
      </c>
      <c r="AM8" s="13">
        <v>1048521603.01</v>
      </c>
      <c r="AN8" s="13">
        <v>1160493332.6700001</v>
      </c>
      <c r="AO8" s="62">
        <f>AN8/AM8</f>
        <v>1.1067901026917919</v>
      </c>
      <c r="AP8" s="63" t="s">
        <v>75</v>
      </c>
      <c r="AQ8" s="64" t="s">
        <v>76</v>
      </c>
      <c r="AR8" s="47" t="s">
        <v>457</v>
      </c>
    </row>
    <row r="9" spans="1:44" s="15" customFormat="1" ht="129" customHeight="1" x14ac:dyDescent="0.25">
      <c r="A9" s="7" t="s">
        <v>50</v>
      </c>
      <c r="B9" s="7" t="s">
        <v>51</v>
      </c>
      <c r="C9" s="7" t="s">
        <v>52</v>
      </c>
      <c r="D9" s="7" t="s">
        <v>53</v>
      </c>
      <c r="E9" s="7" t="s">
        <v>54</v>
      </c>
      <c r="F9" s="7" t="s">
        <v>55</v>
      </c>
      <c r="G9" s="7" t="s">
        <v>77</v>
      </c>
      <c r="H9" s="8" t="s">
        <v>57</v>
      </c>
      <c r="I9" s="8" t="s">
        <v>78</v>
      </c>
      <c r="J9" s="8" t="s">
        <v>79</v>
      </c>
      <c r="K9" s="7" t="s">
        <v>60</v>
      </c>
      <c r="L9" s="7" t="s">
        <v>61</v>
      </c>
      <c r="M9" s="7" t="s">
        <v>62</v>
      </c>
      <c r="N9" s="9" t="s">
        <v>80</v>
      </c>
      <c r="O9" s="8" t="s">
        <v>64</v>
      </c>
      <c r="P9" s="51" t="s">
        <v>65</v>
      </c>
      <c r="Q9" s="10" t="s">
        <v>81</v>
      </c>
      <c r="R9" s="11" t="s">
        <v>82</v>
      </c>
      <c r="S9" s="11" t="s">
        <v>83</v>
      </c>
      <c r="T9" s="11" t="s">
        <v>69</v>
      </c>
      <c r="U9" s="8" t="s">
        <v>84</v>
      </c>
      <c r="V9" s="12">
        <v>1</v>
      </c>
      <c r="W9" s="7" t="s">
        <v>71</v>
      </c>
      <c r="X9" s="16">
        <v>144500000</v>
      </c>
      <c r="Y9" s="14">
        <v>0</v>
      </c>
      <c r="Z9" s="8" t="s">
        <v>85</v>
      </c>
      <c r="AA9" s="13">
        <v>0</v>
      </c>
      <c r="AB9" s="14">
        <v>0.35</v>
      </c>
      <c r="AC9" s="11" t="s">
        <v>86</v>
      </c>
      <c r="AD9" s="17">
        <v>39500000</v>
      </c>
      <c r="AE9" s="14">
        <v>0.35</v>
      </c>
      <c r="AF9" s="11" t="s">
        <v>86</v>
      </c>
      <c r="AG9" s="17">
        <v>45000000</v>
      </c>
      <c r="AH9" s="14">
        <v>0.3</v>
      </c>
      <c r="AI9" s="11" t="s">
        <v>86</v>
      </c>
      <c r="AJ9" s="14">
        <v>0.3</v>
      </c>
      <c r="AK9" s="14">
        <v>0.3</v>
      </c>
      <c r="AL9" s="71">
        <f>AK9/AJ9</f>
        <v>1</v>
      </c>
      <c r="AM9" s="45">
        <v>60000000</v>
      </c>
      <c r="AN9" s="45">
        <v>60000000</v>
      </c>
      <c r="AO9" s="62">
        <f t="shared" ref="AO9:AO46" si="0">AN9/AM9</f>
        <v>1</v>
      </c>
      <c r="AP9" s="63" t="s">
        <v>87</v>
      </c>
      <c r="AQ9" s="64" t="s">
        <v>475</v>
      </c>
      <c r="AR9" s="47" t="s">
        <v>457</v>
      </c>
    </row>
    <row r="10" spans="1:44" ht="135.75" customHeight="1" x14ac:dyDescent="0.25">
      <c r="A10" s="7" t="s">
        <v>59</v>
      </c>
      <c r="B10" s="7" t="s">
        <v>59</v>
      </c>
      <c r="C10" s="7" t="s">
        <v>88</v>
      </c>
      <c r="D10" s="7" t="s">
        <v>89</v>
      </c>
      <c r="E10" s="7" t="s">
        <v>90</v>
      </c>
      <c r="F10" s="7" t="s">
        <v>55</v>
      </c>
      <c r="G10" s="7" t="s">
        <v>91</v>
      </c>
      <c r="H10" s="8" t="s">
        <v>57</v>
      </c>
      <c r="I10" s="8" t="s">
        <v>58</v>
      </c>
      <c r="J10" s="8" t="s">
        <v>59</v>
      </c>
      <c r="K10" s="7" t="s">
        <v>60</v>
      </c>
      <c r="L10" s="7" t="s">
        <v>61</v>
      </c>
      <c r="M10" s="7" t="s">
        <v>62</v>
      </c>
      <c r="N10" s="9" t="s">
        <v>63</v>
      </c>
      <c r="O10" s="8" t="s">
        <v>92</v>
      </c>
      <c r="P10" s="8" t="s">
        <v>93</v>
      </c>
      <c r="Q10" s="10" t="s">
        <v>94</v>
      </c>
      <c r="R10" s="11" t="s">
        <v>95</v>
      </c>
      <c r="S10" s="11" t="s">
        <v>96</v>
      </c>
      <c r="T10" s="11" t="s">
        <v>97</v>
      </c>
      <c r="U10" s="8" t="s">
        <v>84</v>
      </c>
      <c r="V10" s="12">
        <v>1</v>
      </c>
      <c r="W10" s="7" t="s">
        <v>71</v>
      </c>
      <c r="X10" s="13">
        <v>250066666.32999998</v>
      </c>
      <c r="Y10" s="14">
        <v>1</v>
      </c>
      <c r="Z10" s="8" t="s">
        <v>72</v>
      </c>
      <c r="AA10" s="13">
        <v>32633333</v>
      </c>
      <c r="AB10" s="14">
        <v>1</v>
      </c>
      <c r="AC10" s="11" t="s">
        <v>72</v>
      </c>
      <c r="AD10" s="13">
        <v>66000000</v>
      </c>
      <c r="AE10" s="14">
        <v>1</v>
      </c>
      <c r="AF10" s="11" t="s">
        <v>72</v>
      </c>
      <c r="AG10" s="13">
        <v>66000000</v>
      </c>
      <c r="AH10" s="14">
        <v>1</v>
      </c>
      <c r="AI10" s="11" t="s">
        <v>72</v>
      </c>
      <c r="AJ10" s="14">
        <v>1</v>
      </c>
      <c r="AK10" s="14">
        <v>1</v>
      </c>
      <c r="AL10" s="71">
        <f>AK10/AJ10</f>
        <v>1</v>
      </c>
      <c r="AM10" s="37">
        <v>85433333.329999983</v>
      </c>
      <c r="AN10" s="45">
        <v>88000000</v>
      </c>
      <c r="AO10" s="71">
        <f t="shared" si="0"/>
        <v>1.0300429184951247</v>
      </c>
      <c r="AP10" s="71" t="s">
        <v>98</v>
      </c>
      <c r="AQ10" s="19" t="s">
        <v>99</v>
      </c>
      <c r="AR10" s="48" t="s">
        <v>457</v>
      </c>
    </row>
    <row r="11" spans="1:44" ht="108" x14ac:dyDescent="0.25">
      <c r="A11" s="7" t="s">
        <v>59</v>
      </c>
      <c r="B11" s="7" t="s">
        <v>59</v>
      </c>
      <c r="C11" s="7" t="s">
        <v>88</v>
      </c>
      <c r="D11" s="7" t="s">
        <v>89</v>
      </c>
      <c r="E11" s="7" t="s">
        <v>90</v>
      </c>
      <c r="F11" s="7" t="s">
        <v>55</v>
      </c>
      <c r="G11" s="7" t="s">
        <v>91</v>
      </c>
      <c r="H11" s="8" t="s">
        <v>100</v>
      </c>
      <c r="I11" s="8" t="s">
        <v>101</v>
      </c>
      <c r="J11" s="8" t="s">
        <v>59</v>
      </c>
      <c r="K11" s="7" t="s">
        <v>60</v>
      </c>
      <c r="L11" s="7" t="s">
        <v>61</v>
      </c>
      <c r="M11" s="7" t="s">
        <v>62</v>
      </c>
      <c r="N11" s="9" t="s">
        <v>63</v>
      </c>
      <c r="O11" s="8" t="s">
        <v>92</v>
      </c>
      <c r="P11" s="8" t="s">
        <v>93</v>
      </c>
      <c r="Q11" s="10" t="s">
        <v>102</v>
      </c>
      <c r="R11" s="11" t="s">
        <v>103</v>
      </c>
      <c r="S11" s="11" t="s">
        <v>104</v>
      </c>
      <c r="T11" s="11" t="s">
        <v>105</v>
      </c>
      <c r="U11" s="8" t="s">
        <v>84</v>
      </c>
      <c r="V11" s="12">
        <v>1</v>
      </c>
      <c r="W11" s="7" t="s">
        <v>71</v>
      </c>
      <c r="X11" s="13">
        <v>201066666.67000002</v>
      </c>
      <c r="Y11" s="14">
        <v>1</v>
      </c>
      <c r="Z11" s="8" t="s">
        <v>106</v>
      </c>
      <c r="AA11" s="13">
        <v>37400000</v>
      </c>
      <c r="AB11" s="14">
        <v>1</v>
      </c>
      <c r="AC11" s="11" t="s">
        <v>107</v>
      </c>
      <c r="AD11" s="13">
        <v>66000000</v>
      </c>
      <c r="AE11" s="14">
        <v>1</v>
      </c>
      <c r="AF11" s="11" t="s">
        <v>108</v>
      </c>
      <c r="AG11" s="13">
        <v>40000000</v>
      </c>
      <c r="AH11" s="14">
        <v>1</v>
      </c>
      <c r="AI11" s="11" t="s">
        <v>108</v>
      </c>
      <c r="AJ11" s="14">
        <v>1</v>
      </c>
      <c r="AK11" s="14">
        <v>1</v>
      </c>
      <c r="AL11" s="71">
        <f t="shared" ref="AL11:AL46" si="1">AK11/AJ11</f>
        <v>1</v>
      </c>
      <c r="AM11" s="37">
        <v>57666666.670000002</v>
      </c>
      <c r="AN11" s="37">
        <v>58400000</v>
      </c>
      <c r="AO11" s="71">
        <f t="shared" si="0"/>
        <v>1.0127167629472418</v>
      </c>
      <c r="AP11" s="72" t="s">
        <v>109</v>
      </c>
      <c r="AQ11" s="19" t="s">
        <v>110</v>
      </c>
      <c r="AR11" s="48" t="s">
        <v>457</v>
      </c>
    </row>
    <row r="12" spans="1:44" ht="148.5" x14ac:dyDescent="0.25">
      <c r="A12" s="7" t="s">
        <v>59</v>
      </c>
      <c r="B12" s="7" t="s">
        <v>59</v>
      </c>
      <c r="C12" s="7" t="s">
        <v>88</v>
      </c>
      <c r="D12" s="7" t="s">
        <v>89</v>
      </c>
      <c r="E12" s="7" t="s">
        <v>90</v>
      </c>
      <c r="F12" s="7" t="s">
        <v>55</v>
      </c>
      <c r="G12" s="7" t="s">
        <v>91</v>
      </c>
      <c r="H12" s="8" t="s">
        <v>57</v>
      </c>
      <c r="I12" s="8" t="s">
        <v>58</v>
      </c>
      <c r="J12" s="8" t="s">
        <v>59</v>
      </c>
      <c r="K12" s="7" t="s">
        <v>60</v>
      </c>
      <c r="L12" s="7" t="s">
        <v>61</v>
      </c>
      <c r="M12" s="7" t="s">
        <v>62</v>
      </c>
      <c r="N12" s="9" t="s">
        <v>63</v>
      </c>
      <c r="O12" s="8" t="s">
        <v>92</v>
      </c>
      <c r="P12" s="8" t="s">
        <v>93</v>
      </c>
      <c r="Q12" s="10" t="s">
        <v>111</v>
      </c>
      <c r="R12" s="11" t="s">
        <v>112</v>
      </c>
      <c r="S12" s="11" t="s">
        <v>113</v>
      </c>
      <c r="T12" s="11" t="s">
        <v>114</v>
      </c>
      <c r="U12" s="8" t="s">
        <v>84</v>
      </c>
      <c r="V12" s="12">
        <v>1</v>
      </c>
      <c r="W12" s="7" t="s">
        <v>71</v>
      </c>
      <c r="X12" s="13">
        <v>304393332.67000002</v>
      </c>
      <c r="Y12" s="14">
        <v>1</v>
      </c>
      <c r="Z12" s="8" t="s">
        <v>115</v>
      </c>
      <c r="AA12" s="13">
        <v>29681334</v>
      </c>
      <c r="AB12" s="14">
        <v>1</v>
      </c>
      <c r="AC12" s="11" t="s">
        <v>107</v>
      </c>
      <c r="AD12" s="13">
        <v>59520000</v>
      </c>
      <c r="AE12" s="14">
        <v>1</v>
      </c>
      <c r="AF12" s="11" t="s">
        <v>108</v>
      </c>
      <c r="AG12" s="13">
        <v>89671999</v>
      </c>
      <c r="AH12" s="14">
        <v>1</v>
      </c>
      <c r="AI12" s="11" t="s">
        <v>108</v>
      </c>
      <c r="AJ12" s="14">
        <v>1</v>
      </c>
      <c r="AK12" s="14">
        <v>1</v>
      </c>
      <c r="AL12" s="71">
        <f t="shared" si="1"/>
        <v>1</v>
      </c>
      <c r="AM12" s="37">
        <v>125519999.67000002</v>
      </c>
      <c r="AN12" s="37">
        <v>128266667</v>
      </c>
      <c r="AO12" s="71">
        <f t="shared" si="0"/>
        <v>1.0218823082952608</v>
      </c>
      <c r="AP12" s="73" t="s">
        <v>116</v>
      </c>
      <c r="AQ12" s="70" t="s">
        <v>117</v>
      </c>
      <c r="AR12" s="48" t="s">
        <v>457</v>
      </c>
    </row>
    <row r="13" spans="1:44" ht="108" x14ac:dyDescent="0.25">
      <c r="A13" s="7" t="s">
        <v>59</v>
      </c>
      <c r="B13" s="7" t="s">
        <v>59</v>
      </c>
      <c r="C13" s="7" t="s">
        <v>88</v>
      </c>
      <c r="D13" s="7" t="s">
        <v>89</v>
      </c>
      <c r="E13" s="7" t="s">
        <v>90</v>
      </c>
      <c r="F13" s="7" t="s">
        <v>55</v>
      </c>
      <c r="G13" s="7" t="s">
        <v>91</v>
      </c>
      <c r="H13" s="8" t="s">
        <v>57</v>
      </c>
      <c r="I13" s="8" t="s">
        <v>58</v>
      </c>
      <c r="J13" s="8" t="s">
        <v>59</v>
      </c>
      <c r="K13" s="7" t="s">
        <v>60</v>
      </c>
      <c r="L13" s="7" t="s">
        <v>61</v>
      </c>
      <c r="M13" s="7" t="s">
        <v>62</v>
      </c>
      <c r="N13" s="9" t="s">
        <v>63</v>
      </c>
      <c r="O13" s="8" t="s">
        <v>92</v>
      </c>
      <c r="P13" s="8" t="s">
        <v>93</v>
      </c>
      <c r="Q13" s="10" t="s">
        <v>118</v>
      </c>
      <c r="R13" s="11" t="s">
        <v>119</v>
      </c>
      <c r="S13" s="11" t="s">
        <v>120</v>
      </c>
      <c r="T13" s="11" t="s">
        <v>121</v>
      </c>
      <c r="U13" s="8" t="s">
        <v>70</v>
      </c>
      <c r="V13" s="12">
        <v>11</v>
      </c>
      <c r="W13" s="7" t="s">
        <v>71</v>
      </c>
      <c r="X13" s="13">
        <v>41981333.329999998</v>
      </c>
      <c r="Y13" s="18">
        <v>2</v>
      </c>
      <c r="Z13" s="8" t="s">
        <v>122</v>
      </c>
      <c r="AA13" s="13">
        <v>6552000</v>
      </c>
      <c r="AB13" s="18">
        <v>3</v>
      </c>
      <c r="AC13" s="11" t="s">
        <v>122</v>
      </c>
      <c r="AD13" s="13">
        <v>10920000</v>
      </c>
      <c r="AE13" s="18">
        <v>3</v>
      </c>
      <c r="AF13" s="11" t="s">
        <v>122</v>
      </c>
      <c r="AG13" s="13">
        <v>10920000</v>
      </c>
      <c r="AH13" s="18">
        <v>3</v>
      </c>
      <c r="AI13" s="11" t="s">
        <v>122</v>
      </c>
      <c r="AJ13" s="8">
        <v>3</v>
      </c>
      <c r="AK13" s="8">
        <v>3</v>
      </c>
      <c r="AL13" s="71">
        <f t="shared" si="1"/>
        <v>1</v>
      </c>
      <c r="AM13" s="37">
        <v>13589333.329999998</v>
      </c>
      <c r="AN13" s="37">
        <v>14560000</v>
      </c>
      <c r="AO13" s="71">
        <f t="shared" si="0"/>
        <v>1.0714285716913827</v>
      </c>
      <c r="AP13" s="74" t="s">
        <v>123</v>
      </c>
      <c r="AQ13" s="19" t="s">
        <v>124</v>
      </c>
      <c r="AR13" s="48" t="s">
        <v>457</v>
      </c>
    </row>
    <row r="14" spans="1:44" ht="109.5" customHeight="1" x14ac:dyDescent="0.25">
      <c r="A14" s="7" t="s">
        <v>125</v>
      </c>
      <c r="B14" s="7" t="s">
        <v>51</v>
      </c>
      <c r="C14" s="7" t="s">
        <v>88</v>
      </c>
      <c r="D14" s="7" t="s">
        <v>89</v>
      </c>
      <c r="E14" s="7" t="s">
        <v>126</v>
      </c>
      <c r="F14" s="7" t="s">
        <v>55</v>
      </c>
      <c r="G14" s="7" t="s">
        <v>91</v>
      </c>
      <c r="H14" s="8" t="s">
        <v>127</v>
      </c>
      <c r="I14" s="8" t="s">
        <v>128</v>
      </c>
      <c r="J14" s="8" t="s">
        <v>59</v>
      </c>
      <c r="K14" s="7" t="s">
        <v>60</v>
      </c>
      <c r="L14" s="7" t="s">
        <v>61</v>
      </c>
      <c r="M14" s="7" t="s">
        <v>62</v>
      </c>
      <c r="N14" s="9" t="s">
        <v>63</v>
      </c>
      <c r="O14" s="8" t="s">
        <v>129</v>
      </c>
      <c r="P14" s="8" t="s">
        <v>130</v>
      </c>
      <c r="Q14" s="10" t="s">
        <v>131</v>
      </c>
      <c r="R14" s="11" t="s">
        <v>132</v>
      </c>
      <c r="S14" s="11" t="s">
        <v>133</v>
      </c>
      <c r="T14" s="11" t="s">
        <v>134</v>
      </c>
      <c r="U14" s="8" t="s">
        <v>70</v>
      </c>
      <c r="V14" s="12">
        <v>4</v>
      </c>
      <c r="W14" s="7" t="s">
        <v>71</v>
      </c>
      <c r="X14" s="13">
        <v>1312362666</v>
      </c>
      <c r="Y14" s="18">
        <v>1</v>
      </c>
      <c r="Z14" s="8" t="s">
        <v>135</v>
      </c>
      <c r="AA14" s="13">
        <v>93618000</v>
      </c>
      <c r="AB14" s="18">
        <v>1</v>
      </c>
      <c r="AC14" s="11" t="s">
        <v>135</v>
      </c>
      <c r="AD14" s="13">
        <v>173580524</v>
      </c>
      <c r="AE14" s="18">
        <v>1</v>
      </c>
      <c r="AF14" s="11" t="s">
        <v>135</v>
      </c>
      <c r="AG14" s="13">
        <v>441206103</v>
      </c>
      <c r="AH14" s="18">
        <v>1</v>
      </c>
      <c r="AI14" s="11" t="s">
        <v>135</v>
      </c>
      <c r="AJ14" s="8">
        <v>1</v>
      </c>
      <c r="AK14" s="8">
        <v>1</v>
      </c>
      <c r="AL14" s="71">
        <f t="shared" si="1"/>
        <v>1</v>
      </c>
      <c r="AM14" s="37">
        <v>603958039</v>
      </c>
      <c r="AN14" s="67">
        <v>343773230.5</v>
      </c>
      <c r="AO14" s="71">
        <f t="shared" si="0"/>
        <v>0.56920052106467611</v>
      </c>
      <c r="AP14" s="11" t="s">
        <v>136</v>
      </c>
      <c r="AQ14" s="11" t="s">
        <v>137</v>
      </c>
      <c r="AR14" s="48" t="s">
        <v>457</v>
      </c>
    </row>
    <row r="15" spans="1:44" s="15" customFormat="1" ht="104.25" customHeight="1" x14ac:dyDescent="0.25">
      <c r="A15" s="7" t="s">
        <v>59</v>
      </c>
      <c r="B15" s="7" t="s">
        <v>59</v>
      </c>
      <c r="C15" s="7" t="s">
        <v>88</v>
      </c>
      <c r="D15" s="7" t="s">
        <v>89</v>
      </c>
      <c r="E15" s="7" t="s">
        <v>90</v>
      </c>
      <c r="F15" s="7" t="s">
        <v>59</v>
      </c>
      <c r="G15" s="7" t="s">
        <v>91</v>
      </c>
      <c r="H15" s="8" t="s">
        <v>138</v>
      </c>
      <c r="I15" s="8" t="s">
        <v>138</v>
      </c>
      <c r="J15" s="8" t="s">
        <v>59</v>
      </c>
      <c r="K15" s="7" t="s">
        <v>60</v>
      </c>
      <c r="L15" s="7" t="s">
        <v>61</v>
      </c>
      <c r="M15" s="7" t="s">
        <v>62</v>
      </c>
      <c r="N15" s="9" t="s">
        <v>63</v>
      </c>
      <c r="O15" s="8" t="s">
        <v>139</v>
      </c>
      <c r="P15" s="8" t="s">
        <v>140</v>
      </c>
      <c r="Q15" s="10" t="s">
        <v>141</v>
      </c>
      <c r="R15" s="11" t="s">
        <v>142</v>
      </c>
      <c r="S15" s="11" t="s">
        <v>143</v>
      </c>
      <c r="T15" s="11" t="s">
        <v>144</v>
      </c>
      <c r="U15" s="8" t="s">
        <v>84</v>
      </c>
      <c r="V15" s="12">
        <v>1</v>
      </c>
      <c r="W15" s="7" t="s">
        <v>71</v>
      </c>
      <c r="X15" s="13">
        <v>221399999.66999999</v>
      </c>
      <c r="Y15" s="18" t="s">
        <v>145</v>
      </c>
      <c r="Z15" s="8" t="s">
        <v>146</v>
      </c>
      <c r="AA15" s="13">
        <v>0</v>
      </c>
      <c r="AB15" s="14">
        <v>0.5</v>
      </c>
      <c r="AC15" s="11" t="s">
        <v>147</v>
      </c>
      <c r="AD15" s="13">
        <v>73533333</v>
      </c>
      <c r="AE15" s="14">
        <v>0.25</v>
      </c>
      <c r="AF15" s="11" t="s">
        <v>147</v>
      </c>
      <c r="AG15" s="13">
        <v>63000000</v>
      </c>
      <c r="AH15" s="14">
        <v>0.25</v>
      </c>
      <c r="AI15" s="11" t="s">
        <v>147</v>
      </c>
      <c r="AJ15" s="14">
        <v>0.25</v>
      </c>
      <c r="AK15" s="14">
        <v>0.25</v>
      </c>
      <c r="AL15" s="71">
        <f t="shared" si="1"/>
        <v>1</v>
      </c>
      <c r="AM15" s="37">
        <v>84866666.670000002</v>
      </c>
      <c r="AN15" s="37">
        <v>84866666.670000002</v>
      </c>
      <c r="AO15" s="71">
        <f>AN15/AM15</f>
        <v>1</v>
      </c>
      <c r="AP15" s="11" t="s">
        <v>148</v>
      </c>
      <c r="AQ15" s="11" t="s">
        <v>149</v>
      </c>
      <c r="AR15" s="47" t="s">
        <v>457</v>
      </c>
    </row>
    <row r="16" spans="1:44" ht="110.25" customHeight="1" x14ac:dyDescent="0.25">
      <c r="A16" s="7" t="s">
        <v>59</v>
      </c>
      <c r="B16" s="7" t="s">
        <v>59</v>
      </c>
      <c r="C16" s="7" t="s">
        <v>88</v>
      </c>
      <c r="D16" s="7" t="s">
        <v>89</v>
      </c>
      <c r="E16" s="7" t="s">
        <v>126</v>
      </c>
      <c r="F16" s="7" t="s">
        <v>55</v>
      </c>
      <c r="G16" s="7" t="s">
        <v>91</v>
      </c>
      <c r="H16" s="8" t="s">
        <v>150</v>
      </c>
      <c r="I16" s="8" t="s">
        <v>151</v>
      </c>
      <c r="J16" s="8" t="s">
        <v>59</v>
      </c>
      <c r="K16" s="7" t="s">
        <v>60</v>
      </c>
      <c r="L16" s="7" t="s">
        <v>61</v>
      </c>
      <c r="M16" s="7" t="s">
        <v>62</v>
      </c>
      <c r="N16" s="9" t="s">
        <v>63</v>
      </c>
      <c r="O16" s="8" t="s">
        <v>152</v>
      </c>
      <c r="P16" s="8" t="s">
        <v>153</v>
      </c>
      <c r="Q16" s="10" t="s">
        <v>154</v>
      </c>
      <c r="R16" s="11" t="s">
        <v>155</v>
      </c>
      <c r="S16" s="11" t="s">
        <v>156</v>
      </c>
      <c r="T16" s="11" t="s">
        <v>157</v>
      </c>
      <c r="U16" s="8" t="s">
        <v>158</v>
      </c>
      <c r="V16" s="19">
        <v>1</v>
      </c>
      <c r="W16" s="7" t="s">
        <v>71</v>
      </c>
      <c r="X16" s="13">
        <v>220000000</v>
      </c>
      <c r="Y16" s="14">
        <v>1</v>
      </c>
      <c r="Z16" s="8" t="s">
        <v>159</v>
      </c>
      <c r="AA16" s="13">
        <v>27333333</v>
      </c>
      <c r="AB16" s="14">
        <v>1</v>
      </c>
      <c r="AC16" s="11" t="s">
        <v>159</v>
      </c>
      <c r="AD16" s="13">
        <v>60000000</v>
      </c>
      <c r="AE16" s="14">
        <v>1</v>
      </c>
      <c r="AF16" s="11" t="s">
        <v>160</v>
      </c>
      <c r="AG16" s="13">
        <v>60000000</v>
      </c>
      <c r="AH16" s="14">
        <v>1</v>
      </c>
      <c r="AI16" s="11" t="s">
        <v>160</v>
      </c>
      <c r="AJ16" s="14">
        <v>1</v>
      </c>
      <c r="AK16" s="14">
        <v>1</v>
      </c>
      <c r="AL16" s="71">
        <f t="shared" si="1"/>
        <v>1</v>
      </c>
      <c r="AM16" s="96">
        <v>72666667</v>
      </c>
      <c r="AN16" s="69">
        <v>78333335</v>
      </c>
      <c r="AO16" s="71">
        <f t="shared" si="0"/>
        <v>1.0779816693670565</v>
      </c>
      <c r="AP16" s="11" t="s">
        <v>161</v>
      </c>
      <c r="AQ16" s="11" t="s">
        <v>162</v>
      </c>
      <c r="AR16" s="48" t="s">
        <v>457</v>
      </c>
    </row>
    <row r="17" spans="1:44" ht="198" customHeight="1" x14ac:dyDescent="0.25">
      <c r="A17" s="7" t="s">
        <v>125</v>
      </c>
      <c r="B17" s="7" t="s">
        <v>51</v>
      </c>
      <c r="C17" s="7" t="s">
        <v>52</v>
      </c>
      <c r="D17" s="7" t="s">
        <v>53</v>
      </c>
      <c r="E17" s="7" t="s">
        <v>54</v>
      </c>
      <c r="F17" s="7" t="s">
        <v>55</v>
      </c>
      <c r="G17" s="7" t="s">
        <v>77</v>
      </c>
      <c r="H17" s="8" t="s">
        <v>150</v>
      </c>
      <c r="I17" s="8" t="s">
        <v>163</v>
      </c>
      <c r="J17" s="8" t="s">
        <v>59</v>
      </c>
      <c r="K17" s="7" t="s">
        <v>60</v>
      </c>
      <c r="L17" s="7" t="s">
        <v>61</v>
      </c>
      <c r="M17" s="7" t="s">
        <v>164</v>
      </c>
      <c r="N17" s="9" t="s">
        <v>165</v>
      </c>
      <c r="O17" s="8" t="s">
        <v>166</v>
      </c>
      <c r="P17" s="8" t="s">
        <v>167</v>
      </c>
      <c r="Q17" s="10" t="s">
        <v>168</v>
      </c>
      <c r="R17" s="11" t="s">
        <v>169</v>
      </c>
      <c r="S17" s="11" t="s">
        <v>170</v>
      </c>
      <c r="T17" s="11" t="s">
        <v>171</v>
      </c>
      <c r="U17" s="8" t="s">
        <v>84</v>
      </c>
      <c r="V17" s="19">
        <v>1</v>
      </c>
      <c r="W17" s="7" t="s">
        <v>172</v>
      </c>
      <c r="X17" s="13">
        <v>2078537819063</v>
      </c>
      <c r="Y17" s="14">
        <v>0</v>
      </c>
      <c r="Z17" s="8"/>
      <c r="AA17" s="13">
        <v>0</v>
      </c>
      <c r="AB17" s="14">
        <v>0.39999999999748342</v>
      </c>
      <c r="AC17" s="11" t="s">
        <v>173</v>
      </c>
      <c r="AD17" s="13">
        <v>1144287266987.6001</v>
      </c>
      <c r="AE17" s="14">
        <v>0.6</v>
      </c>
      <c r="AF17" s="11" t="s">
        <v>173</v>
      </c>
      <c r="AG17" s="13">
        <v>883361379016</v>
      </c>
      <c r="AH17" s="14" t="s">
        <v>59</v>
      </c>
      <c r="AI17" s="14" t="s">
        <v>59</v>
      </c>
      <c r="AJ17" s="8" t="s">
        <v>59</v>
      </c>
      <c r="AK17" s="8" t="s">
        <v>59</v>
      </c>
      <c r="AL17" s="71" t="s">
        <v>59</v>
      </c>
      <c r="AM17" s="37">
        <v>50889173059.399994</v>
      </c>
      <c r="AN17" s="37">
        <v>229450421975.39999</v>
      </c>
      <c r="AO17" s="71">
        <f t="shared" si="0"/>
        <v>4.5088259089526916</v>
      </c>
      <c r="AP17" s="14" t="s">
        <v>464</v>
      </c>
      <c r="AQ17" s="14" t="s">
        <v>463</v>
      </c>
      <c r="AR17" s="48"/>
    </row>
    <row r="18" spans="1:44" ht="203.25" customHeight="1" x14ac:dyDescent="0.25">
      <c r="A18" s="7" t="s">
        <v>125</v>
      </c>
      <c r="B18" s="7" t="s">
        <v>51</v>
      </c>
      <c r="C18" s="7" t="s">
        <v>52</v>
      </c>
      <c r="D18" s="7" t="s">
        <v>53</v>
      </c>
      <c r="E18" s="7" t="s">
        <v>54</v>
      </c>
      <c r="F18" s="7" t="s">
        <v>55</v>
      </c>
      <c r="G18" s="7" t="s">
        <v>77</v>
      </c>
      <c r="H18" s="8" t="s">
        <v>57</v>
      </c>
      <c r="I18" s="8" t="s">
        <v>163</v>
      </c>
      <c r="J18" s="8" t="s">
        <v>59</v>
      </c>
      <c r="K18" s="7" t="s">
        <v>60</v>
      </c>
      <c r="L18" s="7" t="s">
        <v>61</v>
      </c>
      <c r="M18" s="7" t="s">
        <v>164</v>
      </c>
      <c r="N18" s="9" t="s">
        <v>165</v>
      </c>
      <c r="O18" s="8" t="s">
        <v>166</v>
      </c>
      <c r="P18" s="8" t="s">
        <v>167</v>
      </c>
      <c r="Q18" s="10" t="s">
        <v>168</v>
      </c>
      <c r="R18" s="11" t="s">
        <v>174</v>
      </c>
      <c r="S18" s="11" t="s">
        <v>170</v>
      </c>
      <c r="T18" s="11" t="s">
        <v>175</v>
      </c>
      <c r="U18" s="8" t="s">
        <v>84</v>
      </c>
      <c r="V18" s="19">
        <v>1</v>
      </c>
      <c r="W18" s="7" t="s">
        <v>176</v>
      </c>
      <c r="X18" s="13">
        <v>76256783000</v>
      </c>
      <c r="Y18" s="14">
        <v>0</v>
      </c>
      <c r="Z18" s="20"/>
      <c r="AA18" s="13">
        <v>0</v>
      </c>
      <c r="AB18" s="20" t="s">
        <v>59</v>
      </c>
      <c r="AC18" s="20" t="s">
        <v>59</v>
      </c>
      <c r="AD18" s="20">
        <v>0</v>
      </c>
      <c r="AE18" s="20" t="s">
        <v>59</v>
      </c>
      <c r="AF18" s="20" t="s">
        <v>59</v>
      </c>
      <c r="AG18" s="20">
        <v>38128392695</v>
      </c>
      <c r="AH18" s="14">
        <v>1</v>
      </c>
      <c r="AI18" s="11" t="s">
        <v>173</v>
      </c>
      <c r="AJ18" s="14">
        <v>1</v>
      </c>
      <c r="AK18" s="14">
        <v>1</v>
      </c>
      <c r="AL18" s="71">
        <f t="shared" si="1"/>
        <v>1</v>
      </c>
      <c r="AM18" s="37">
        <v>38128390305</v>
      </c>
      <c r="AN18" s="37">
        <v>38128390304</v>
      </c>
      <c r="AO18" s="71">
        <f>AN18/AM18</f>
        <v>0.99999999997377287</v>
      </c>
      <c r="AP18" s="11" t="s">
        <v>465</v>
      </c>
      <c r="AQ18" s="11" t="s">
        <v>466</v>
      </c>
      <c r="AR18" s="48"/>
    </row>
    <row r="19" spans="1:44" ht="175.5" x14ac:dyDescent="0.25">
      <c r="A19" s="7" t="s">
        <v>125</v>
      </c>
      <c r="B19" s="7" t="s">
        <v>51</v>
      </c>
      <c r="C19" s="7" t="s">
        <v>52</v>
      </c>
      <c r="D19" s="7" t="s">
        <v>53</v>
      </c>
      <c r="E19" s="7" t="s">
        <v>54</v>
      </c>
      <c r="F19" s="7" t="s">
        <v>55</v>
      </c>
      <c r="G19" s="7" t="s">
        <v>77</v>
      </c>
      <c r="H19" s="8" t="s">
        <v>57</v>
      </c>
      <c r="I19" s="8" t="s">
        <v>163</v>
      </c>
      <c r="J19" s="8" t="s">
        <v>59</v>
      </c>
      <c r="K19" s="7" t="s">
        <v>60</v>
      </c>
      <c r="L19" s="7" t="s">
        <v>61</v>
      </c>
      <c r="M19" s="7" t="s">
        <v>164</v>
      </c>
      <c r="N19" s="9" t="s">
        <v>177</v>
      </c>
      <c r="O19" s="8" t="s">
        <v>166</v>
      </c>
      <c r="P19" s="8" t="s">
        <v>167</v>
      </c>
      <c r="Q19" s="10" t="s">
        <v>178</v>
      </c>
      <c r="R19" s="11" t="s">
        <v>179</v>
      </c>
      <c r="S19" s="11" t="s">
        <v>180</v>
      </c>
      <c r="T19" s="11" t="s">
        <v>181</v>
      </c>
      <c r="U19" s="8" t="s">
        <v>70</v>
      </c>
      <c r="V19" s="12">
        <v>3</v>
      </c>
      <c r="W19" s="7" t="s">
        <v>182</v>
      </c>
      <c r="X19" s="13">
        <v>1139689930</v>
      </c>
      <c r="Y19" s="18">
        <v>0</v>
      </c>
      <c r="Z19" s="8" t="s">
        <v>183</v>
      </c>
      <c r="AA19" s="13">
        <v>81600005.329999998</v>
      </c>
      <c r="AB19" s="18">
        <v>1</v>
      </c>
      <c r="AC19" s="11" t="s">
        <v>184</v>
      </c>
      <c r="AD19" s="13">
        <v>279840548</v>
      </c>
      <c r="AE19" s="18">
        <v>1</v>
      </c>
      <c r="AF19" s="11" t="s">
        <v>184</v>
      </c>
      <c r="AG19" s="13">
        <v>307924989</v>
      </c>
      <c r="AH19" s="18">
        <v>1</v>
      </c>
      <c r="AI19" s="11" t="s">
        <v>184</v>
      </c>
      <c r="AJ19" s="8">
        <v>1</v>
      </c>
      <c r="AK19" s="8">
        <v>1</v>
      </c>
      <c r="AL19" s="71">
        <f t="shared" si="1"/>
        <v>1</v>
      </c>
      <c r="AM19" s="37">
        <v>470324387.66999996</v>
      </c>
      <c r="AN19" s="37">
        <v>316444463.32999998</v>
      </c>
      <c r="AO19" s="71">
        <f t="shared" si="0"/>
        <v>0.67282171970217108</v>
      </c>
      <c r="AP19" s="11" t="s">
        <v>467</v>
      </c>
      <c r="AQ19" s="11" t="s">
        <v>468</v>
      </c>
      <c r="AR19" s="48"/>
    </row>
    <row r="20" spans="1:44" ht="151.5" customHeight="1" x14ac:dyDescent="0.25">
      <c r="A20" s="7" t="s">
        <v>125</v>
      </c>
      <c r="B20" s="7" t="s">
        <v>51</v>
      </c>
      <c r="C20" s="7" t="s">
        <v>88</v>
      </c>
      <c r="D20" s="7" t="s">
        <v>89</v>
      </c>
      <c r="E20" s="7" t="s">
        <v>185</v>
      </c>
      <c r="F20" s="7" t="s">
        <v>55</v>
      </c>
      <c r="G20" s="7" t="s">
        <v>186</v>
      </c>
      <c r="H20" s="8" t="s">
        <v>150</v>
      </c>
      <c r="I20" s="8" t="s">
        <v>187</v>
      </c>
      <c r="J20" s="8" t="s">
        <v>59</v>
      </c>
      <c r="K20" s="7" t="s">
        <v>60</v>
      </c>
      <c r="L20" s="7" t="s">
        <v>61</v>
      </c>
      <c r="M20" s="7" t="s">
        <v>62</v>
      </c>
      <c r="N20" s="9" t="s">
        <v>63</v>
      </c>
      <c r="O20" s="8" t="s">
        <v>166</v>
      </c>
      <c r="P20" s="8" t="s">
        <v>167</v>
      </c>
      <c r="Q20" s="10" t="s">
        <v>188</v>
      </c>
      <c r="R20" s="11" t="s">
        <v>189</v>
      </c>
      <c r="S20" s="11" t="s">
        <v>190</v>
      </c>
      <c r="T20" s="11" t="s">
        <v>191</v>
      </c>
      <c r="U20" s="8" t="s">
        <v>70</v>
      </c>
      <c r="V20" s="12">
        <v>4</v>
      </c>
      <c r="W20" s="7" t="s">
        <v>71</v>
      </c>
      <c r="X20" s="13">
        <v>886033334</v>
      </c>
      <c r="Y20" s="18">
        <v>1</v>
      </c>
      <c r="Z20" s="8" t="s">
        <v>192</v>
      </c>
      <c r="AA20" s="13">
        <v>94800000</v>
      </c>
      <c r="AB20" s="18">
        <v>1</v>
      </c>
      <c r="AC20" s="11" t="s">
        <v>193</v>
      </c>
      <c r="AD20" s="17">
        <v>237400000</v>
      </c>
      <c r="AE20" s="18">
        <v>1</v>
      </c>
      <c r="AF20" s="11" t="s">
        <v>194</v>
      </c>
      <c r="AG20" s="17">
        <v>206400000</v>
      </c>
      <c r="AH20" s="18">
        <v>1</v>
      </c>
      <c r="AI20" s="11" t="s">
        <v>195</v>
      </c>
      <c r="AJ20" s="8">
        <v>1</v>
      </c>
      <c r="AK20" s="8">
        <v>1</v>
      </c>
      <c r="AL20" s="71">
        <f t="shared" si="1"/>
        <v>1</v>
      </c>
      <c r="AM20" s="45">
        <v>347433334</v>
      </c>
      <c r="AN20" s="69">
        <v>414461078</v>
      </c>
      <c r="AO20" s="71">
        <f t="shared" si="0"/>
        <v>1.192922605405502</v>
      </c>
      <c r="AP20" s="11" t="s">
        <v>469</v>
      </c>
      <c r="AQ20" s="11" t="s">
        <v>470</v>
      </c>
      <c r="AR20" s="48"/>
    </row>
    <row r="21" spans="1:44" ht="409.5" customHeight="1" x14ac:dyDescent="0.25">
      <c r="A21" s="7" t="s">
        <v>125</v>
      </c>
      <c r="B21" s="7" t="s">
        <v>51</v>
      </c>
      <c r="C21" s="7" t="s">
        <v>88</v>
      </c>
      <c r="D21" s="7" t="s">
        <v>89</v>
      </c>
      <c r="E21" s="7" t="s">
        <v>90</v>
      </c>
      <c r="F21" s="7" t="s">
        <v>55</v>
      </c>
      <c r="G21" s="7" t="s">
        <v>186</v>
      </c>
      <c r="H21" s="8" t="s">
        <v>150</v>
      </c>
      <c r="I21" s="8" t="s">
        <v>196</v>
      </c>
      <c r="J21" s="8" t="s">
        <v>197</v>
      </c>
      <c r="K21" s="7" t="s">
        <v>198</v>
      </c>
      <c r="L21" s="7" t="s">
        <v>199</v>
      </c>
      <c r="M21" s="7" t="s">
        <v>200</v>
      </c>
      <c r="N21" s="9" t="s">
        <v>201</v>
      </c>
      <c r="O21" s="8" t="s">
        <v>202</v>
      </c>
      <c r="P21" s="8" t="s">
        <v>93</v>
      </c>
      <c r="Q21" s="10" t="s">
        <v>203</v>
      </c>
      <c r="R21" s="11" t="s">
        <v>204</v>
      </c>
      <c r="S21" s="11" t="s">
        <v>205</v>
      </c>
      <c r="T21" s="11" t="s">
        <v>206</v>
      </c>
      <c r="U21" s="8" t="s">
        <v>84</v>
      </c>
      <c r="V21" s="19">
        <v>1</v>
      </c>
      <c r="W21" s="7" t="s">
        <v>207</v>
      </c>
      <c r="X21" s="13">
        <v>4636803139.9899998</v>
      </c>
      <c r="Y21" s="14">
        <v>0.25</v>
      </c>
      <c r="Z21" s="8" t="s">
        <v>208</v>
      </c>
      <c r="AA21" s="13">
        <v>0</v>
      </c>
      <c r="AB21" s="14">
        <v>0.25</v>
      </c>
      <c r="AC21" s="11" t="s">
        <v>209</v>
      </c>
      <c r="AD21" s="13">
        <v>122958200</v>
      </c>
      <c r="AE21" s="14">
        <v>0.25</v>
      </c>
      <c r="AF21" s="11" t="s">
        <v>210</v>
      </c>
      <c r="AG21" s="13">
        <v>156037667</v>
      </c>
      <c r="AH21" s="14">
        <v>0.25</v>
      </c>
      <c r="AI21" s="11" t="s">
        <v>211</v>
      </c>
      <c r="AJ21" s="14">
        <v>0.25</v>
      </c>
      <c r="AK21" s="14">
        <v>0.25</v>
      </c>
      <c r="AL21" s="71">
        <f t="shared" si="1"/>
        <v>1</v>
      </c>
      <c r="AM21" s="37">
        <v>4357807272.9899998</v>
      </c>
      <c r="AN21" s="37">
        <v>953693520.24000001</v>
      </c>
      <c r="AO21" s="62">
        <f t="shared" si="0"/>
        <v>0.2188471083039997</v>
      </c>
      <c r="AP21" s="11" t="s">
        <v>212</v>
      </c>
      <c r="AQ21" s="11" t="s">
        <v>213</v>
      </c>
      <c r="AR21" s="48" t="s">
        <v>457</v>
      </c>
    </row>
    <row r="22" spans="1:44" ht="135" x14ac:dyDescent="0.25">
      <c r="A22" s="7" t="s">
        <v>125</v>
      </c>
      <c r="B22" s="7" t="s">
        <v>51</v>
      </c>
      <c r="C22" s="7" t="s">
        <v>88</v>
      </c>
      <c r="D22" s="7" t="s">
        <v>89</v>
      </c>
      <c r="E22" s="7" t="s">
        <v>90</v>
      </c>
      <c r="F22" s="7" t="s">
        <v>55</v>
      </c>
      <c r="G22" s="7" t="s">
        <v>186</v>
      </c>
      <c r="H22" s="8" t="s">
        <v>150</v>
      </c>
      <c r="I22" s="8" t="s">
        <v>196</v>
      </c>
      <c r="J22" s="8" t="s">
        <v>59</v>
      </c>
      <c r="K22" s="7" t="s">
        <v>198</v>
      </c>
      <c r="L22" s="7" t="s">
        <v>199</v>
      </c>
      <c r="M22" s="7" t="s">
        <v>200</v>
      </c>
      <c r="N22" s="9" t="s">
        <v>201</v>
      </c>
      <c r="O22" s="8" t="s">
        <v>202</v>
      </c>
      <c r="P22" s="8" t="s">
        <v>93</v>
      </c>
      <c r="Q22" s="10" t="s">
        <v>214</v>
      </c>
      <c r="R22" s="11" t="s">
        <v>215</v>
      </c>
      <c r="S22" s="11" t="s">
        <v>216</v>
      </c>
      <c r="T22" s="11" t="s">
        <v>217</v>
      </c>
      <c r="U22" s="8" t="s">
        <v>84</v>
      </c>
      <c r="V22" s="12">
        <v>0.85</v>
      </c>
      <c r="W22" s="7" t="s">
        <v>207</v>
      </c>
      <c r="X22" s="13">
        <v>453523262</v>
      </c>
      <c r="Y22" s="14">
        <v>0.85</v>
      </c>
      <c r="Z22" s="8" t="s">
        <v>218</v>
      </c>
      <c r="AA22" s="13">
        <v>117753866</v>
      </c>
      <c r="AB22" s="14">
        <v>0.85</v>
      </c>
      <c r="AC22" s="11" t="s">
        <v>219</v>
      </c>
      <c r="AD22" s="17">
        <v>199267360</v>
      </c>
      <c r="AE22" s="14">
        <v>0.85</v>
      </c>
      <c r="AF22" s="11" t="s">
        <v>220</v>
      </c>
      <c r="AG22" s="17">
        <v>61094676</v>
      </c>
      <c r="AH22" s="14">
        <v>0.85</v>
      </c>
      <c r="AI22" s="11" t="s">
        <v>221</v>
      </c>
      <c r="AJ22" s="14">
        <v>0.85</v>
      </c>
      <c r="AK22" s="14">
        <v>1</v>
      </c>
      <c r="AL22" s="71">
        <f t="shared" si="1"/>
        <v>1.1764705882352942</v>
      </c>
      <c r="AM22" s="37">
        <v>75407360</v>
      </c>
      <c r="AN22" s="37">
        <v>95255322.329999998</v>
      </c>
      <c r="AO22" s="62">
        <f t="shared" si="0"/>
        <v>1.2632098820327353</v>
      </c>
      <c r="AP22" s="11" t="s">
        <v>222</v>
      </c>
      <c r="AQ22" s="11" t="s">
        <v>223</v>
      </c>
      <c r="AR22" s="48" t="s">
        <v>457</v>
      </c>
    </row>
    <row r="23" spans="1:44" ht="166.5" customHeight="1" x14ac:dyDescent="0.25">
      <c r="A23" s="7" t="s">
        <v>125</v>
      </c>
      <c r="B23" s="7" t="s">
        <v>51</v>
      </c>
      <c r="C23" s="7" t="s">
        <v>88</v>
      </c>
      <c r="D23" s="7" t="s">
        <v>89</v>
      </c>
      <c r="E23" s="7" t="s">
        <v>90</v>
      </c>
      <c r="F23" s="7" t="s">
        <v>55</v>
      </c>
      <c r="G23" s="7" t="s">
        <v>224</v>
      </c>
      <c r="H23" s="8" t="s">
        <v>150</v>
      </c>
      <c r="I23" s="8" t="s">
        <v>196</v>
      </c>
      <c r="J23" s="8" t="s">
        <v>197</v>
      </c>
      <c r="K23" s="7" t="s">
        <v>198</v>
      </c>
      <c r="L23" s="7" t="s">
        <v>199</v>
      </c>
      <c r="M23" s="7" t="s">
        <v>200</v>
      </c>
      <c r="N23" s="9" t="s">
        <v>201</v>
      </c>
      <c r="O23" s="8" t="s">
        <v>202</v>
      </c>
      <c r="P23" s="8" t="s">
        <v>93</v>
      </c>
      <c r="Q23" s="10" t="s">
        <v>225</v>
      </c>
      <c r="R23" s="11" t="s">
        <v>226</v>
      </c>
      <c r="S23" s="11" t="s">
        <v>227</v>
      </c>
      <c r="T23" s="11" t="s">
        <v>228</v>
      </c>
      <c r="U23" s="8" t="s">
        <v>84</v>
      </c>
      <c r="V23" s="12">
        <v>0.9</v>
      </c>
      <c r="W23" s="7" t="s">
        <v>207</v>
      </c>
      <c r="X23" s="13">
        <v>165280000</v>
      </c>
      <c r="Y23" s="14"/>
      <c r="Z23" s="8"/>
      <c r="AA23" s="13">
        <v>30000000</v>
      </c>
      <c r="AB23" s="14"/>
      <c r="AC23" s="11" t="s">
        <v>229</v>
      </c>
      <c r="AD23" s="13">
        <v>58800000</v>
      </c>
      <c r="AE23" s="14">
        <v>1</v>
      </c>
      <c r="AF23" s="11" t="s">
        <v>230</v>
      </c>
      <c r="AG23" s="13">
        <v>58800000</v>
      </c>
      <c r="AH23" s="14">
        <v>1</v>
      </c>
      <c r="AI23" s="11" t="s">
        <v>230</v>
      </c>
      <c r="AJ23" s="14">
        <v>1</v>
      </c>
      <c r="AK23" s="14">
        <v>0.53</v>
      </c>
      <c r="AL23" s="71">
        <f t="shared" si="1"/>
        <v>0.53</v>
      </c>
      <c r="AM23" s="37">
        <v>17680000</v>
      </c>
      <c r="AN23" s="37">
        <v>58400000</v>
      </c>
      <c r="AO23" s="62">
        <f t="shared" si="0"/>
        <v>3.3031674208144794</v>
      </c>
      <c r="AP23" s="11" t="s">
        <v>231</v>
      </c>
      <c r="AQ23" s="11" t="s">
        <v>232</v>
      </c>
      <c r="AR23" s="48" t="s">
        <v>457</v>
      </c>
    </row>
    <row r="24" spans="1:44" ht="216" x14ac:dyDescent="0.25">
      <c r="A24" s="7" t="s">
        <v>125</v>
      </c>
      <c r="B24" s="7" t="s">
        <v>51</v>
      </c>
      <c r="C24" s="7" t="s">
        <v>88</v>
      </c>
      <c r="D24" s="7" t="s">
        <v>89</v>
      </c>
      <c r="E24" s="7" t="s">
        <v>90</v>
      </c>
      <c r="F24" s="7" t="s">
        <v>55</v>
      </c>
      <c r="G24" s="7" t="s">
        <v>91</v>
      </c>
      <c r="H24" s="8" t="s">
        <v>150</v>
      </c>
      <c r="I24" s="8" t="s">
        <v>196</v>
      </c>
      <c r="J24" s="8" t="s">
        <v>197</v>
      </c>
      <c r="K24" s="7" t="s">
        <v>198</v>
      </c>
      <c r="L24" s="7" t="s">
        <v>233</v>
      </c>
      <c r="M24" s="7" t="s">
        <v>234</v>
      </c>
      <c r="N24" s="9" t="s">
        <v>235</v>
      </c>
      <c r="O24" s="8" t="s">
        <v>202</v>
      </c>
      <c r="P24" s="8" t="s">
        <v>93</v>
      </c>
      <c r="Q24" s="10" t="s">
        <v>236</v>
      </c>
      <c r="R24" s="11" t="s">
        <v>237</v>
      </c>
      <c r="S24" s="11" t="s">
        <v>238</v>
      </c>
      <c r="T24" s="11" t="s">
        <v>239</v>
      </c>
      <c r="U24" s="8" t="s">
        <v>84</v>
      </c>
      <c r="V24" s="12">
        <v>1</v>
      </c>
      <c r="W24" s="7" t="s">
        <v>240</v>
      </c>
      <c r="X24" s="17">
        <v>76269428</v>
      </c>
      <c r="Y24" s="14">
        <v>0</v>
      </c>
      <c r="Z24" s="8"/>
      <c r="AA24" s="13">
        <v>0</v>
      </c>
      <c r="AB24" s="14">
        <v>0.35</v>
      </c>
      <c r="AC24" s="11" t="s">
        <v>241</v>
      </c>
      <c r="AD24" s="13">
        <v>9000000</v>
      </c>
      <c r="AE24" s="14">
        <v>0.3</v>
      </c>
      <c r="AF24" s="11" t="s">
        <v>230</v>
      </c>
      <c r="AG24" s="13">
        <v>27000000</v>
      </c>
      <c r="AH24" s="14">
        <v>0.35</v>
      </c>
      <c r="AI24" s="11" t="s">
        <v>242</v>
      </c>
      <c r="AJ24" s="14">
        <v>0.35</v>
      </c>
      <c r="AK24" s="14">
        <v>0.35</v>
      </c>
      <c r="AL24" s="71">
        <f t="shared" si="1"/>
        <v>1</v>
      </c>
      <c r="AM24" s="37">
        <v>40269428</v>
      </c>
      <c r="AN24" s="37">
        <v>52347852</v>
      </c>
      <c r="AO24" s="62">
        <f t="shared" si="0"/>
        <v>1.2999402921740035</v>
      </c>
      <c r="AP24" s="11" t="s">
        <v>243</v>
      </c>
      <c r="AQ24" s="11" t="s">
        <v>244</v>
      </c>
      <c r="AR24" s="48" t="s">
        <v>457</v>
      </c>
    </row>
    <row r="25" spans="1:44" ht="162" x14ac:dyDescent="0.25">
      <c r="A25" s="7" t="s">
        <v>125</v>
      </c>
      <c r="B25" s="7" t="s">
        <v>51</v>
      </c>
      <c r="C25" s="7" t="s">
        <v>88</v>
      </c>
      <c r="D25" s="7" t="s">
        <v>89</v>
      </c>
      <c r="E25" s="7" t="s">
        <v>90</v>
      </c>
      <c r="F25" s="7" t="s">
        <v>55</v>
      </c>
      <c r="G25" s="7" t="s">
        <v>91</v>
      </c>
      <c r="H25" s="8" t="s">
        <v>150</v>
      </c>
      <c r="I25" s="8" t="s">
        <v>196</v>
      </c>
      <c r="J25" s="8" t="s">
        <v>59</v>
      </c>
      <c r="K25" s="7" t="s">
        <v>198</v>
      </c>
      <c r="L25" s="7" t="s">
        <v>245</v>
      </c>
      <c r="M25" s="7" t="s">
        <v>246</v>
      </c>
      <c r="N25" s="9" t="s">
        <v>247</v>
      </c>
      <c r="O25" s="8" t="s">
        <v>202</v>
      </c>
      <c r="P25" s="8" t="s">
        <v>248</v>
      </c>
      <c r="Q25" s="10" t="s">
        <v>249</v>
      </c>
      <c r="R25" s="11" t="s">
        <v>250</v>
      </c>
      <c r="S25" s="11" t="s">
        <v>251</v>
      </c>
      <c r="T25" s="11" t="s">
        <v>252</v>
      </c>
      <c r="U25" s="8" t="s">
        <v>253</v>
      </c>
      <c r="V25" s="12">
        <v>4</v>
      </c>
      <c r="W25" s="7" t="s">
        <v>254</v>
      </c>
      <c r="X25" s="13">
        <v>311549969.00999999</v>
      </c>
      <c r="Y25" s="18">
        <v>1</v>
      </c>
      <c r="Z25" s="8" t="s">
        <v>255</v>
      </c>
      <c r="AA25" s="13">
        <v>0</v>
      </c>
      <c r="AB25" s="18">
        <v>1</v>
      </c>
      <c r="AC25" s="11" t="s">
        <v>256</v>
      </c>
      <c r="AD25" s="13">
        <v>0</v>
      </c>
      <c r="AE25" s="18">
        <v>1</v>
      </c>
      <c r="AF25" s="11" t="s">
        <v>257</v>
      </c>
      <c r="AG25" s="13">
        <v>0</v>
      </c>
      <c r="AH25" s="18">
        <v>1</v>
      </c>
      <c r="AI25" s="11" t="s">
        <v>258</v>
      </c>
      <c r="AJ25" s="8">
        <v>1</v>
      </c>
      <c r="AK25" s="8">
        <v>1</v>
      </c>
      <c r="AL25" s="71">
        <f t="shared" si="1"/>
        <v>1</v>
      </c>
      <c r="AM25" s="37">
        <v>311549969.00999999</v>
      </c>
      <c r="AN25" s="37">
        <v>24219000</v>
      </c>
      <c r="AO25" s="62">
        <f t="shared" si="0"/>
        <v>7.7737128579918519E-2</v>
      </c>
      <c r="AP25" s="11" t="s">
        <v>259</v>
      </c>
      <c r="AQ25" s="11" t="s">
        <v>260</v>
      </c>
      <c r="AR25" s="48" t="s">
        <v>457</v>
      </c>
    </row>
    <row r="26" spans="1:44" ht="409.5" x14ac:dyDescent="0.25">
      <c r="A26" s="7" t="s">
        <v>125</v>
      </c>
      <c r="B26" s="7" t="s">
        <v>51</v>
      </c>
      <c r="C26" s="7" t="s">
        <v>88</v>
      </c>
      <c r="D26" s="7" t="s">
        <v>89</v>
      </c>
      <c r="E26" s="7" t="s">
        <v>90</v>
      </c>
      <c r="F26" s="7" t="s">
        <v>55</v>
      </c>
      <c r="G26" s="7" t="s">
        <v>91</v>
      </c>
      <c r="H26" s="8" t="s">
        <v>150</v>
      </c>
      <c r="I26" s="8" t="s">
        <v>261</v>
      </c>
      <c r="J26" s="8" t="s">
        <v>262</v>
      </c>
      <c r="K26" s="7" t="s">
        <v>198</v>
      </c>
      <c r="L26" s="7" t="s">
        <v>245</v>
      </c>
      <c r="M26" s="7" t="s">
        <v>246</v>
      </c>
      <c r="N26" s="9" t="s">
        <v>247</v>
      </c>
      <c r="O26" s="8" t="s">
        <v>202</v>
      </c>
      <c r="P26" s="8" t="s">
        <v>248</v>
      </c>
      <c r="Q26" s="10" t="s">
        <v>263</v>
      </c>
      <c r="R26" s="11" t="s">
        <v>264</v>
      </c>
      <c r="S26" s="11" t="s">
        <v>265</v>
      </c>
      <c r="T26" s="11" t="s">
        <v>239</v>
      </c>
      <c r="U26" s="8" t="s">
        <v>84</v>
      </c>
      <c r="V26" s="12">
        <v>1</v>
      </c>
      <c r="W26" s="7" t="s">
        <v>254</v>
      </c>
      <c r="X26" s="13">
        <v>71000000</v>
      </c>
      <c r="Y26" s="14">
        <v>0.25</v>
      </c>
      <c r="Z26" s="8" t="s">
        <v>266</v>
      </c>
      <c r="AA26" s="13">
        <v>13666667</v>
      </c>
      <c r="AB26" s="14">
        <v>0.35</v>
      </c>
      <c r="AC26" s="11" t="s">
        <v>241</v>
      </c>
      <c r="AD26" s="13">
        <v>30000000</v>
      </c>
      <c r="AE26" s="14">
        <v>0.3</v>
      </c>
      <c r="AF26" s="11" t="s">
        <v>230</v>
      </c>
      <c r="AG26" s="13">
        <v>30000000</v>
      </c>
      <c r="AH26" s="14">
        <v>0.35</v>
      </c>
      <c r="AI26" s="11" t="s">
        <v>242</v>
      </c>
      <c r="AJ26" s="14">
        <v>0.35</v>
      </c>
      <c r="AK26" s="14">
        <v>0.35</v>
      </c>
      <c r="AL26" s="71">
        <f t="shared" si="1"/>
        <v>1</v>
      </c>
      <c r="AM26" s="37">
        <v>-2666667</v>
      </c>
      <c r="AN26" s="37">
        <v>40000000</v>
      </c>
      <c r="AO26" s="62">
        <f t="shared" si="0"/>
        <v>-14.999998125000234</v>
      </c>
      <c r="AP26" s="11" t="s">
        <v>267</v>
      </c>
      <c r="AQ26" s="11" t="s">
        <v>268</v>
      </c>
      <c r="AR26" s="48" t="s">
        <v>457</v>
      </c>
    </row>
    <row r="27" spans="1:44" ht="108.75" customHeight="1" x14ac:dyDescent="0.25">
      <c r="A27" s="7" t="s">
        <v>125</v>
      </c>
      <c r="B27" s="7" t="s">
        <v>51</v>
      </c>
      <c r="C27" s="7" t="s">
        <v>88</v>
      </c>
      <c r="D27" s="7" t="s">
        <v>89</v>
      </c>
      <c r="E27" s="7" t="s">
        <v>90</v>
      </c>
      <c r="F27" s="7" t="s">
        <v>55</v>
      </c>
      <c r="G27" s="7" t="s">
        <v>91</v>
      </c>
      <c r="H27" s="8" t="s">
        <v>150</v>
      </c>
      <c r="I27" s="8" t="s">
        <v>196</v>
      </c>
      <c r="J27" s="8" t="s">
        <v>59</v>
      </c>
      <c r="K27" s="7" t="s">
        <v>198</v>
      </c>
      <c r="L27" s="7" t="s">
        <v>245</v>
      </c>
      <c r="M27" s="7" t="s">
        <v>246</v>
      </c>
      <c r="N27" s="9" t="s">
        <v>247</v>
      </c>
      <c r="O27" s="8" t="s">
        <v>202</v>
      </c>
      <c r="P27" s="8" t="s">
        <v>248</v>
      </c>
      <c r="Q27" s="10" t="s">
        <v>269</v>
      </c>
      <c r="R27" s="11" t="s">
        <v>270</v>
      </c>
      <c r="S27" s="11" t="s">
        <v>227</v>
      </c>
      <c r="T27" s="11" t="s">
        <v>271</v>
      </c>
      <c r="U27" s="8" t="s">
        <v>84</v>
      </c>
      <c r="V27" s="12">
        <v>1</v>
      </c>
      <c r="W27" s="7" t="s">
        <v>254</v>
      </c>
      <c r="X27" s="13">
        <v>73687065</v>
      </c>
      <c r="Y27" s="14">
        <v>0</v>
      </c>
      <c r="Z27" s="8" t="s">
        <v>85</v>
      </c>
      <c r="AA27" s="13">
        <v>0</v>
      </c>
      <c r="AB27" s="14">
        <v>0</v>
      </c>
      <c r="AC27" s="8" t="s">
        <v>85</v>
      </c>
      <c r="AD27" s="13">
        <v>0</v>
      </c>
      <c r="AE27" s="14">
        <v>1</v>
      </c>
      <c r="AF27" s="11" t="s">
        <v>272</v>
      </c>
      <c r="AG27" s="13">
        <v>216676000</v>
      </c>
      <c r="AH27" s="14">
        <v>1</v>
      </c>
      <c r="AI27" s="11" t="s">
        <v>272</v>
      </c>
      <c r="AJ27" s="14">
        <v>1</v>
      </c>
      <c r="AK27" s="14">
        <v>1</v>
      </c>
      <c r="AL27" s="71">
        <f t="shared" si="1"/>
        <v>1</v>
      </c>
      <c r="AM27" s="37">
        <v>-142988935</v>
      </c>
      <c r="AN27" s="37">
        <v>45815792</v>
      </c>
      <c r="AO27" s="62">
        <f t="shared" si="0"/>
        <v>-0.32041494679291094</v>
      </c>
      <c r="AP27" s="11" t="s">
        <v>273</v>
      </c>
      <c r="AQ27" s="11" t="s">
        <v>274</v>
      </c>
      <c r="AR27" s="48" t="s">
        <v>457</v>
      </c>
    </row>
    <row r="28" spans="1:44" ht="221.25" customHeight="1" x14ac:dyDescent="0.25">
      <c r="A28" s="7" t="s">
        <v>50</v>
      </c>
      <c r="B28" s="7" t="s">
        <v>51</v>
      </c>
      <c r="C28" s="7" t="s">
        <v>275</v>
      </c>
      <c r="D28" s="7" t="s">
        <v>276</v>
      </c>
      <c r="E28" s="7" t="s">
        <v>277</v>
      </c>
      <c r="F28" s="7" t="s">
        <v>55</v>
      </c>
      <c r="G28" s="7" t="s">
        <v>186</v>
      </c>
      <c r="H28" s="8" t="s">
        <v>278</v>
      </c>
      <c r="I28" s="8" t="s">
        <v>278</v>
      </c>
      <c r="J28" s="8" t="s">
        <v>59</v>
      </c>
      <c r="K28" s="7" t="s">
        <v>60</v>
      </c>
      <c r="L28" s="7" t="s">
        <v>61</v>
      </c>
      <c r="M28" s="7" t="s">
        <v>62</v>
      </c>
      <c r="N28" s="9" t="s">
        <v>80</v>
      </c>
      <c r="O28" s="8" t="s">
        <v>279</v>
      </c>
      <c r="P28" s="8" t="s">
        <v>280</v>
      </c>
      <c r="Q28" s="10" t="s">
        <v>281</v>
      </c>
      <c r="R28" s="11" t="s">
        <v>282</v>
      </c>
      <c r="S28" s="11" t="s">
        <v>283</v>
      </c>
      <c r="T28" s="11" t="s">
        <v>284</v>
      </c>
      <c r="U28" s="8" t="s">
        <v>84</v>
      </c>
      <c r="V28" s="12">
        <v>1</v>
      </c>
      <c r="W28" s="7" t="s">
        <v>71</v>
      </c>
      <c r="X28" s="13">
        <v>761433332</v>
      </c>
      <c r="Y28" s="14">
        <v>0.25</v>
      </c>
      <c r="Z28" s="8" t="s">
        <v>285</v>
      </c>
      <c r="AA28" s="13">
        <v>69716244</v>
      </c>
      <c r="AB28" s="14">
        <v>0.25</v>
      </c>
      <c r="AC28" s="11" t="s">
        <v>286</v>
      </c>
      <c r="AD28" s="13">
        <v>137193332.66999999</v>
      </c>
      <c r="AE28" s="14">
        <v>0.25</v>
      </c>
      <c r="AF28" s="11" t="s">
        <v>286</v>
      </c>
      <c r="AG28" s="13">
        <v>153057089</v>
      </c>
      <c r="AH28" s="14">
        <v>0.25</v>
      </c>
      <c r="AI28" s="11" t="s">
        <v>286</v>
      </c>
      <c r="AJ28" s="14">
        <v>0.25</v>
      </c>
      <c r="AK28" s="14">
        <v>0.25</v>
      </c>
      <c r="AL28" s="71">
        <f t="shared" si="1"/>
        <v>1</v>
      </c>
      <c r="AM28" s="37">
        <v>401466666.3300001</v>
      </c>
      <c r="AN28" s="37">
        <v>421666667</v>
      </c>
      <c r="AO28" s="62">
        <f>AN28/AM28</f>
        <v>1.0503155115084841</v>
      </c>
      <c r="AP28" s="11" t="s">
        <v>287</v>
      </c>
      <c r="AQ28" s="11" t="s">
        <v>288</v>
      </c>
      <c r="AR28" s="48" t="s">
        <v>457</v>
      </c>
    </row>
    <row r="29" spans="1:44" ht="170.25" customHeight="1" x14ac:dyDescent="0.25">
      <c r="A29" s="7" t="s">
        <v>50</v>
      </c>
      <c r="B29" s="7" t="s">
        <v>51</v>
      </c>
      <c r="C29" s="7" t="s">
        <v>275</v>
      </c>
      <c r="D29" s="7" t="s">
        <v>276</v>
      </c>
      <c r="E29" s="7" t="s">
        <v>277</v>
      </c>
      <c r="F29" s="7" t="s">
        <v>55</v>
      </c>
      <c r="G29" s="7" t="s">
        <v>186</v>
      </c>
      <c r="H29" s="8" t="s">
        <v>278</v>
      </c>
      <c r="I29" s="8" t="s">
        <v>278</v>
      </c>
      <c r="J29" s="8" t="s">
        <v>59</v>
      </c>
      <c r="K29" s="7" t="s">
        <v>60</v>
      </c>
      <c r="L29" s="7" t="s">
        <v>61</v>
      </c>
      <c r="M29" s="7" t="s">
        <v>62</v>
      </c>
      <c r="N29" s="9" t="s">
        <v>80</v>
      </c>
      <c r="O29" s="8" t="s">
        <v>279</v>
      </c>
      <c r="P29" s="8" t="s">
        <v>280</v>
      </c>
      <c r="Q29" s="10" t="s">
        <v>289</v>
      </c>
      <c r="R29" s="11" t="s">
        <v>290</v>
      </c>
      <c r="S29" s="11" t="s">
        <v>283</v>
      </c>
      <c r="T29" s="11" t="s">
        <v>284</v>
      </c>
      <c r="U29" s="8" t="s">
        <v>84</v>
      </c>
      <c r="V29" s="12">
        <v>1</v>
      </c>
      <c r="W29" s="7" t="s">
        <v>71</v>
      </c>
      <c r="X29" s="13">
        <v>5642615013</v>
      </c>
      <c r="Y29" s="14">
        <v>0.25</v>
      </c>
      <c r="Z29" s="8" t="s">
        <v>291</v>
      </c>
      <c r="AA29" s="13">
        <v>0</v>
      </c>
      <c r="AB29" s="14">
        <v>0.25</v>
      </c>
      <c r="AC29" s="11" t="s">
        <v>286</v>
      </c>
      <c r="AD29" s="13">
        <v>104841777</v>
      </c>
      <c r="AE29" s="14">
        <v>0.25</v>
      </c>
      <c r="AF29" s="11" t="s">
        <v>286</v>
      </c>
      <c r="AG29" s="13">
        <v>104448300</v>
      </c>
      <c r="AH29" s="14">
        <v>0.25</v>
      </c>
      <c r="AI29" s="11" t="s">
        <v>286</v>
      </c>
      <c r="AJ29" s="14">
        <v>0.25</v>
      </c>
      <c r="AK29" s="14">
        <v>0.25</v>
      </c>
      <c r="AL29" s="71">
        <f t="shared" si="1"/>
        <v>1</v>
      </c>
      <c r="AM29" s="37">
        <v>5433324936</v>
      </c>
      <c r="AN29" s="37">
        <v>3892346066.6700001</v>
      </c>
      <c r="AO29" s="62">
        <f t="shared" si="0"/>
        <v>0.71638381884362967</v>
      </c>
      <c r="AP29" s="66" t="s">
        <v>292</v>
      </c>
      <c r="AQ29" s="65" t="s">
        <v>293</v>
      </c>
      <c r="AR29" s="48" t="s">
        <v>457</v>
      </c>
    </row>
    <row r="30" spans="1:44" ht="154.5" customHeight="1" x14ac:dyDescent="0.25">
      <c r="A30" s="7" t="s">
        <v>50</v>
      </c>
      <c r="B30" s="7" t="s">
        <v>51</v>
      </c>
      <c r="C30" s="7" t="s">
        <v>88</v>
      </c>
      <c r="D30" s="7" t="s">
        <v>89</v>
      </c>
      <c r="E30" s="7" t="s">
        <v>126</v>
      </c>
      <c r="F30" s="7" t="s">
        <v>55</v>
      </c>
      <c r="G30" s="7" t="s">
        <v>186</v>
      </c>
      <c r="H30" s="8" t="s">
        <v>150</v>
      </c>
      <c r="I30" s="8" t="s">
        <v>187</v>
      </c>
      <c r="J30" s="8" t="s">
        <v>59</v>
      </c>
      <c r="K30" s="7" t="s">
        <v>60</v>
      </c>
      <c r="L30" s="7" t="s">
        <v>61</v>
      </c>
      <c r="M30" s="7" t="s">
        <v>62</v>
      </c>
      <c r="N30" s="9" t="s">
        <v>294</v>
      </c>
      <c r="O30" s="8" t="s">
        <v>295</v>
      </c>
      <c r="P30" s="8" t="s">
        <v>296</v>
      </c>
      <c r="Q30" s="10" t="s">
        <v>297</v>
      </c>
      <c r="R30" s="11" t="s">
        <v>298</v>
      </c>
      <c r="S30" s="11" t="s">
        <v>299</v>
      </c>
      <c r="T30" s="11" t="s">
        <v>300</v>
      </c>
      <c r="U30" s="8" t="s">
        <v>70</v>
      </c>
      <c r="V30" s="12">
        <v>4</v>
      </c>
      <c r="W30" s="7" t="s">
        <v>85</v>
      </c>
      <c r="X30" s="13">
        <v>0</v>
      </c>
      <c r="Y30" s="18">
        <v>1</v>
      </c>
      <c r="Z30" s="8" t="s">
        <v>301</v>
      </c>
      <c r="AA30" s="13">
        <v>0</v>
      </c>
      <c r="AB30" s="18">
        <v>1</v>
      </c>
      <c r="AC30" s="11" t="s">
        <v>301</v>
      </c>
      <c r="AD30" s="13">
        <v>0</v>
      </c>
      <c r="AE30" s="18">
        <v>1</v>
      </c>
      <c r="AF30" s="11" t="s">
        <v>301</v>
      </c>
      <c r="AG30" s="13">
        <v>0</v>
      </c>
      <c r="AH30" s="18">
        <v>1</v>
      </c>
      <c r="AI30" s="11" t="s">
        <v>301</v>
      </c>
      <c r="AJ30" s="8">
        <v>1</v>
      </c>
      <c r="AK30" s="8">
        <v>1</v>
      </c>
      <c r="AL30" s="71">
        <f t="shared" si="1"/>
        <v>1</v>
      </c>
      <c r="AM30" s="37">
        <v>0</v>
      </c>
      <c r="AN30" s="8">
        <v>0</v>
      </c>
      <c r="AO30" s="71">
        <v>0</v>
      </c>
      <c r="AP30" s="102" t="s">
        <v>443</v>
      </c>
      <c r="AQ30" s="11" t="s">
        <v>458</v>
      </c>
      <c r="AR30" s="48" t="s">
        <v>457</v>
      </c>
    </row>
    <row r="31" spans="1:44" ht="150.75" customHeight="1" x14ac:dyDescent="0.25">
      <c r="A31" s="7" t="s">
        <v>50</v>
      </c>
      <c r="B31" s="7" t="s">
        <v>51</v>
      </c>
      <c r="C31" s="7" t="s">
        <v>88</v>
      </c>
      <c r="D31" s="7" t="s">
        <v>89</v>
      </c>
      <c r="E31" s="7" t="s">
        <v>126</v>
      </c>
      <c r="F31" s="7" t="s">
        <v>55</v>
      </c>
      <c r="G31" s="7" t="s">
        <v>186</v>
      </c>
      <c r="H31" s="8" t="s">
        <v>150</v>
      </c>
      <c r="I31" s="8" t="s">
        <v>302</v>
      </c>
      <c r="J31" s="8" t="s">
        <v>59</v>
      </c>
      <c r="K31" s="7" t="s">
        <v>60</v>
      </c>
      <c r="L31" s="7" t="s">
        <v>61</v>
      </c>
      <c r="M31" s="7" t="s">
        <v>164</v>
      </c>
      <c r="N31" s="9" t="s">
        <v>177</v>
      </c>
      <c r="O31" s="8" t="s">
        <v>295</v>
      </c>
      <c r="P31" s="8" t="s">
        <v>296</v>
      </c>
      <c r="Q31" s="10" t="s">
        <v>303</v>
      </c>
      <c r="R31" s="11" t="s">
        <v>304</v>
      </c>
      <c r="S31" s="11" t="s">
        <v>305</v>
      </c>
      <c r="T31" s="11" t="s">
        <v>306</v>
      </c>
      <c r="U31" s="8" t="s">
        <v>70</v>
      </c>
      <c r="V31" s="12">
        <v>3</v>
      </c>
      <c r="W31" s="7" t="s">
        <v>182</v>
      </c>
      <c r="X31" s="13">
        <v>3274999994</v>
      </c>
      <c r="Y31" s="14">
        <v>0</v>
      </c>
      <c r="Z31" s="8" t="s">
        <v>85</v>
      </c>
      <c r="AA31" s="13">
        <v>0</v>
      </c>
      <c r="AB31" s="18">
        <v>1</v>
      </c>
      <c r="AC31" s="8" t="s">
        <v>307</v>
      </c>
      <c r="AD31" s="13">
        <v>797000000</v>
      </c>
      <c r="AE31" s="18">
        <v>1</v>
      </c>
      <c r="AF31" s="11" t="s">
        <v>308</v>
      </c>
      <c r="AG31" s="13">
        <v>1125000000</v>
      </c>
      <c r="AH31" s="18">
        <v>1</v>
      </c>
      <c r="AI31" s="11" t="s">
        <v>308</v>
      </c>
      <c r="AJ31" s="8">
        <v>1</v>
      </c>
      <c r="AK31" s="8">
        <v>1</v>
      </c>
      <c r="AL31" s="71">
        <f t="shared" si="1"/>
        <v>1</v>
      </c>
      <c r="AM31" s="37">
        <v>1352999994</v>
      </c>
      <c r="AN31" s="37">
        <v>1526166665</v>
      </c>
      <c r="AO31" s="71">
        <f t="shared" si="0"/>
        <v>1.1279871927331286</v>
      </c>
      <c r="AP31" s="11" t="s">
        <v>444</v>
      </c>
      <c r="AQ31" s="11" t="s">
        <v>308</v>
      </c>
      <c r="AR31" s="48" t="s">
        <v>457</v>
      </c>
    </row>
    <row r="32" spans="1:44" ht="160.5" customHeight="1" x14ac:dyDescent="0.25">
      <c r="A32" s="7" t="s">
        <v>50</v>
      </c>
      <c r="B32" s="7" t="s">
        <v>51</v>
      </c>
      <c r="C32" s="7" t="s">
        <v>88</v>
      </c>
      <c r="D32" s="7" t="s">
        <v>89</v>
      </c>
      <c r="E32" s="7" t="s">
        <v>126</v>
      </c>
      <c r="F32" s="7" t="s">
        <v>55</v>
      </c>
      <c r="G32" s="7" t="s">
        <v>77</v>
      </c>
      <c r="H32" s="8" t="s">
        <v>150</v>
      </c>
      <c r="I32" s="8" t="s">
        <v>302</v>
      </c>
      <c r="J32" s="8" t="s">
        <v>59</v>
      </c>
      <c r="K32" s="7" t="s">
        <v>60</v>
      </c>
      <c r="L32" s="7" t="s">
        <v>61</v>
      </c>
      <c r="M32" s="7" t="s">
        <v>164</v>
      </c>
      <c r="N32" s="9" t="s">
        <v>177</v>
      </c>
      <c r="O32" s="8" t="s">
        <v>166</v>
      </c>
      <c r="P32" s="8" t="s">
        <v>167</v>
      </c>
      <c r="Q32" s="10" t="s">
        <v>309</v>
      </c>
      <c r="R32" s="11" t="s">
        <v>310</v>
      </c>
      <c r="S32" s="11" t="s">
        <v>311</v>
      </c>
      <c r="T32" s="11" t="s">
        <v>312</v>
      </c>
      <c r="U32" s="8" t="s">
        <v>70</v>
      </c>
      <c r="V32" s="12">
        <v>12</v>
      </c>
      <c r="W32" s="7" t="s">
        <v>59</v>
      </c>
      <c r="X32" s="13">
        <v>0</v>
      </c>
      <c r="Y32" s="18">
        <v>3</v>
      </c>
      <c r="Z32" s="8" t="s">
        <v>313</v>
      </c>
      <c r="AA32" s="13">
        <v>0</v>
      </c>
      <c r="AB32" s="18">
        <v>3</v>
      </c>
      <c r="AC32" s="8" t="s">
        <v>313</v>
      </c>
      <c r="AD32" s="13">
        <v>0</v>
      </c>
      <c r="AE32" s="18">
        <v>3</v>
      </c>
      <c r="AF32" s="11" t="s">
        <v>314</v>
      </c>
      <c r="AG32" s="13">
        <v>0</v>
      </c>
      <c r="AH32" s="18">
        <v>3</v>
      </c>
      <c r="AI32" s="11" t="s">
        <v>314</v>
      </c>
      <c r="AJ32" s="8">
        <v>3</v>
      </c>
      <c r="AK32" s="8">
        <v>2</v>
      </c>
      <c r="AL32" s="71">
        <f t="shared" si="1"/>
        <v>0.66666666666666663</v>
      </c>
      <c r="AM32" s="37">
        <v>0</v>
      </c>
      <c r="AN32" s="8">
        <v>0</v>
      </c>
      <c r="AO32" s="71">
        <v>0</v>
      </c>
      <c r="AP32" s="11"/>
      <c r="AQ32" s="11" t="s">
        <v>471</v>
      </c>
      <c r="AR32" s="48" t="s">
        <v>472</v>
      </c>
    </row>
    <row r="33" spans="1:44" ht="152.25" customHeight="1" x14ac:dyDescent="0.25">
      <c r="A33" s="7" t="s">
        <v>50</v>
      </c>
      <c r="B33" s="7" t="s">
        <v>51</v>
      </c>
      <c r="C33" s="7" t="s">
        <v>88</v>
      </c>
      <c r="D33" s="7" t="s">
        <v>89</v>
      </c>
      <c r="E33" s="7" t="s">
        <v>126</v>
      </c>
      <c r="F33" s="7" t="s">
        <v>55</v>
      </c>
      <c r="G33" s="7" t="s">
        <v>186</v>
      </c>
      <c r="H33" s="8" t="s">
        <v>150</v>
      </c>
      <c r="I33" s="8" t="s">
        <v>187</v>
      </c>
      <c r="J33" s="8" t="s">
        <v>59</v>
      </c>
      <c r="K33" s="7" t="s">
        <v>60</v>
      </c>
      <c r="L33" s="7" t="s">
        <v>61</v>
      </c>
      <c r="M33" s="7" t="s">
        <v>62</v>
      </c>
      <c r="N33" s="9" t="s">
        <v>294</v>
      </c>
      <c r="O33" s="8" t="s">
        <v>295</v>
      </c>
      <c r="P33" s="8" t="s">
        <v>296</v>
      </c>
      <c r="Q33" s="10" t="s">
        <v>315</v>
      </c>
      <c r="R33" s="11" t="s">
        <v>316</v>
      </c>
      <c r="S33" s="11" t="s">
        <v>317</v>
      </c>
      <c r="T33" s="11" t="s">
        <v>318</v>
      </c>
      <c r="U33" s="8" t="s">
        <v>70</v>
      </c>
      <c r="V33" s="12">
        <v>4</v>
      </c>
      <c r="W33" s="7" t="s">
        <v>71</v>
      </c>
      <c r="X33" s="13">
        <v>1043461383</v>
      </c>
      <c r="Y33" s="18">
        <v>1</v>
      </c>
      <c r="Z33" s="8" t="s">
        <v>319</v>
      </c>
      <c r="AA33" s="13">
        <v>103315360</v>
      </c>
      <c r="AB33" s="18">
        <v>1</v>
      </c>
      <c r="AC33" s="11" t="s">
        <v>319</v>
      </c>
      <c r="AD33" s="13">
        <v>267385610</v>
      </c>
      <c r="AE33" s="18">
        <v>1</v>
      </c>
      <c r="AF33" s="11" t="s">
        <v>319</v>
      </c>
      <c r="AG33" s="13">
        <v>292628415</v>
      </c>
      <c r="AH33" s="18">
        <v>1</v>
      </c>
      <c r="AI33" s="11" t="s">
        <v>319</v>
      </c>
      <c r="AJ33" s="8">
        <v>1</v>
      </c>
      <c r="AK33" s="8">
        <v>1</v>
      </c>
      <c r="AL33" s="71">
        <f t="shared" si="1"/>
        <v>1</v>
      </c>
      <c r="AM33" s="37">
        <v>380131998</v>
      </c>
      <c r="AN33" s="37">
        <v>436957801</v>
      </c>
      <c r="AO33" s="71">
        <f>AN33/AM33</f>
        <v>1.1494896596418596</v>
      </c>
      <c r="AP33" s="11" t="s">
        <v>445</v>
      </c>
      <c r="AQ33" s="11" t="s">
        <v>319</v>
      </c>
      <c r="AR33" s="48" t="s">
        <v>457</v>
      </c>
    </row>
    <row r="34" spans="1:44" ht="94.5" x14ac:dyDescent="0.25">
      <c r="A34" s="7" t="s">
        <v>59</v>
      </c>
      <c r="B34" s="7" t="s">
        <v>59</v>
      </c>
      <c r="C34" s="7" t="s">
        <v>88</v>
      </c>
      <c r="D34" s="7" t="s">
        <v>89</v>
      </c>
      <c r="E34" s="7" t="s">
        <v>90</v>
      </c>
      <c r="F34" s="7" t="s">
        <v>59</v>
      </c>
      <c r="G34" s="7" t="s">
        <v>91</v>
      </c>
      <c r="H34" s="8" t="s">
        <v>320</v>
      </c>
      <c r="I34" s="8" t="s">
        <v>321</v>
      </c>
      <c r="J34" s="8" t="s">
        <v>59</v>
      </c>
      <c r="K34" s="7" t="s">
        <v>59</v>
      </c>
      <c r="L34" s="7" t="s">
        <v>59</v>
      </c>
      <c r="M34" s="7" t="s">
        <v>59</v>
      </c>
      <c r="N34" s="9" t="s">
        <v>59</v>
      </c>
      <c r="O34" s="8" t="s">
        <v>322</v>
      </c>
      <c r="P34" s="8" t="s">
        <v>323</v>
      </c>
      <c r="Q34" s="10" t="s">
        <v>324</v>
      </c>
      <c r="R34" s="11" t="s">
        <v>325</v>
      </c>
      <c r="S34" s="11" t="s">
        <v>326</v>
      </c>
      <c r="T34" s="11" t="s">
        <v>327</v>
      </c>
      <c r="U34" s="8" t="s">
        <v>328</v>
      </c>
      <c r="V34" s="12">
        <v>3</v>
      </c>
      <c r="W34" s="7" t="s">
        <v>59</v>
      </c>
      <c r="X34" s="13">
        <v>0</v>
      </c>
      <c r="Y34" s="14"/>
      <c r="Z34" s="8"/>
      <c r="AA34" s="13">
        <v>0</v>
      </c>
      <c r="AB34" s="18">
        <v>1</v>
      </c>
      <c r="AC34" s="11" t="s">
        <v>329</v>
      </c>
      <c r="AD34" s="13">
        <v>0</v>
      </c>
      <c r="AE34" s="18">
        <v>1</v>
      </c>
      <c r="AF34" s="11" t="s">
        <v>329</v>
      </c>
      <c r="AG34" s="13">
        <v>0</v>
      </c>
      <c r="AH34" s="18">
        <v>1</v>
      </c>
      <c r="AI34" s="11" t="s">
        <v>329</v>
      </c>
      <c r="AJ34" s="8">
        <v>1</v>
      </c>
      <c r="AK34" s="8">
        <v>1</v>
      </c>
      <c r="AL34" s="71">
        <f t="shared" si="1"/>
        <v>1</v>
      </c>
      <c r="AM34" s="37">
        <v>0</v>
      </c>
      <c r="AN34" s="69">
        <v>0</v>
      </c>
      <c r="AO34" s="71">
        <v>0</v>
      </c>
      <c r="AP34" s="73" t="s">
        <v>330</v>
      </c>
      <c r="AQ34" s="73" t="s">
        <v>331</v>
      </c>
      <c r="AR34" s="48" t="s">
        <v>457</v>
      </c>
    </row>
    <row r="35" spans="1:44" ht="94.5" x14ac:dyDescent="0.25">
      <c r="A35" s="7" t="s">
        <v>59</v>
      </c>
      <c r="B35" s="7" t="s">
        <v>59</v>
      </c>
      <c r="C35" s="7" t="s">
        <v>88</v>
      </c>
      <c r="D35" s="7" t="s">
        <v>89</v>
      </c>
      <c r="E35" s="7" t="s">
        <v>90</v>
      </c>
      <c r="F35" s="7" t="s">
        <v>59</v>
      </c>
      <c r="G35" s="7" t="s">
        <v>91</v>
      </c>
      <c r="H35" s="8" t="s">
        <v>320</v>
      </c>
      <c r="I35" s="8" t="s">
        <v>332</v>
      </c>
      <c r="J35" s="8" t="s">
        <v>333</v>
      </c>
      <c r="K35" s="7" t="s">
        <v>59</v>
      </c>
      <c r="L35" s="7" t="s">
        <v>59</v>
      </c>
      <c r="M35" s="7" t="s">
        <v>59</v>
      </c>
      <c r="N35" s="9" t="s">
        <v>59</v>
      </c>
      <c r="O35" s="8" t="s">
        <v>322</v>
      </c>
      <c r="P35" s="8" t="s">
        <v>323</v>
      </c>
      <c r="Q35" s="10" t="s">
        <v>334</v>
      </c>
      <c r="R35" s="11" t="s">
        <v>335</v>
      </c>
      <c r="S35" s="11" t="s">
        <v>336</v>
      </c>
      <c r="T35" s="11" t="s">
        <v>337</v>
      </c>
      <c r="U35" s="8" t="s">
        <v>328</v>
      </c>
      <c r="V35" s="12">
        <v>3</v>
      </c>
      <c r="W35" s="7" t="s">
        <v>59</v>
      </c>
      <c r="X35" s="13">
        <v>0</v>
      </c>
      <c r="Y35" s="14"/>
      <c r="Z35" s="8"/>
      <c r="AA35" s="13">
        <v>0</v>
      </c>
      <c r="AB35" s="18">
        <v>1</v>
      </c>
      <c r="AC35" s="11" t="s">
        <v>338</v>
      </c>
      <c r="AD35" s="13">
        <v>0</v>
      </c>
      <c r="AE35" s="18">
        <v>1</v>
      </c>
      <c r="AF35" s="11" t="s">
        <v>338</v>
      </c>
      <c r="AG35" s="13">
        <v>0</v>
      </c>
      <c r="AH35" s="18">
        <v>1</v>
      </c>
      <c r="AI35" s="11" t="s">
        <v>338</v>
      </c>
      <c r="AJ35" s="8">
        <v>1</v>
      </c>
      <c r="AK35" s="8">
        <v>1</v>
      </c>
      <c r="AL35" s="71">
        <f t="shared" si="1"/>
        <v>1</v>
      </c>
      <c r="AM35" s="37">
        <v>0</v>
      </c>
      <c r="AN35" s="69">
        <v>0</v>
      </c>
      <c r="AO35" s="71">
        <v>0</v>
      </c>
      <c r="AP35" s="106" t="s">
        <v>451</v>
      </c>
      <c r="AQ35" s="106" t="s">
        <v>339</v>
      </c>
      <c r="AR35" s="48" t="s">
        <v>457</v>
      </c>
    </row>
    <row r="36" spans="1:44" ht="94.5" x14ac:dyDescent="0.25">
      <c r="A36" s="7" t="s">
        <v>59</v>
      </c>
      <c r="B36" s="7" t="s">
        <v>59</v>
      </c>
      <c r="C36" s="7" t="s">
        <v>88</v>
      </c>
      <c r="D36" s="7" t="s">
        <v>89</v>
      </c>
      <c r="E36" s="7" t="s">
        <v>90</v>
      </c>
      <c r="F36" s="7" t="s">
        <v>59</v>
      </c>
      <c r="G36" s="7" t="s">
        <v>91</v>
      </c>
      <c r="H36" s="8" t="s">
        <v>320</v>
      </c>
      <c r="I36" s="8" t="s">
        <v>332</v>
      </c>
      <c r="J36" s="8" t="s">
        <v>340</v>
      </c>
      <c r="K36" s="7" t="s">
        <v>59</v>
      </c>
      <c r="L36" s="7" t="s">
        <v>59</v>
      </c>
      <c r="M36" s="7" t="s">
        <v>59</v>
      </c>
      <c r="N36" s="9" t="s">
        <v>59</v>
      </c>
      <c r="O36" s="8" t="s">
        <v>322</v>
      </c>
      <c r="P36" s="8" t="s">
        <v>323</v>
      </c>
      <c r="Q36" s="10" t="s">
        <v>341</v>
      </c>
      <c r="R36" s="11" t="s">
        <v>342</v>
      </c>
      <c r="S36" s="11" t="s">
        <v>343</v>
      </c>
      <c r="T36" s="11" t="s">
        <v>344</v>
      </c>
      <c r="U36" s="8" t="s">
        <v>328</v>
      </c>
      <c r="V36" s="12">
        <v>3</v>
      </c>
      <c r="W36" s="7" t="s">
        <v>59</v>
      </c>
      <c r="X36" s="13">
        <v>0</v>
      </c>
      <c r="Y36" s="14"/>
      <c r="Z36" s="8"/>
      <c r="AA36" s="13">
        <v>0</v>
      </c>
      <c r="AB36" s="18">
        <v>1</v>
      </c>
      <c r="AC36" s="11" t="s">
        <v>345</v>
      </c>
      <c r="AD36" s="13">
        <v>0</v>
      </c>
      <c r="AE36" s="18">
        <v>1</v>
      </c>
      <c r="AF36" s="11" t="s">
        <v>345</v>
      </c>
      <c r="AG36" s="13">
        <v>0</v>
      </c>
      <c r="AH36" s="18">
        <v>1</v>
      </c>
      <c r="AI36" s="11" t="s">
        <v>345</v>
      </c>
      <c r="AJ36" s="8">
        <v>1</v>
      </c>
      <c r="AK36" s="8">
        <v>1</v>
      </c>
      <c r="AL36" s="71">
        <f t="shared" si="1"/>
        <v>1</v>
      </c>
      <c r="AM36" s="37">
        <v>0</v>
      </c>
      <c r="AN36" s="69">
        <v>0</v>
      </c>
      <c r="AO36" s="71">
        <v>0</v>
      </c>
      <c r="AP36" s="73" t="s">
        <v>346</v>
      </c>
      <c r="AQ36" s="73" t="s">
        <v>347</v>
      </c>
      <c r="AR36" s="48" t="s">
        <v>457</v>
      </c>
    </row>
    <row r="37" spans="1:44" ht="94.5" x14ac:dyDescent="0.25">
      <c r="A37" s="7" t="s">
        <v>59</v>
      </c>
      <c r="B37" s="7" t="s">
        <v>59</v>
      </c>
      <c r="C37" s="7" t="s">
        <v>88</v>
      </c>
      <c r="D37" s="7" t="s">
        <v>89</v>
      </c>
      <c r="E37" s="7" t="s">
        <v>90</v>
      </c>
      <c r="F37" s="7" t="s">
        <v>59</v>
      </c>
      <c r="G37" s="7" t="s">
        <v>91</v>
      </c>
      <c r="H37" s="8" t="s">
        <v>320</v>
      </c>
      <c r="I37" s="8" t="s">
        <v>332</v>
      </c>
      <c r="J37" s="8" t="s">
        <v>348</v>
      </c>
      <c r="K37" s="7" t="s">
        <v>60</v>
      </c>
      <c r="L37" s="7" t="s">
        <v>61</v>
      </c>
      <c r="M37" s="7" t="s">
        <v>62</v>
      </c>
      <c r="N37" s="9" t="s">
        <v>63</v>
      </c>
      <c r="O37" s="8" t="s">
        <v>322</v>
      </c>
      <c r="P37" s="8" t="s">
        <v>323</v>
      </c>
      <c r="Q37" s="10" t="s">
        <v>349</v>
      </c>
      <c r="R37" s="11" t="s">
        <v>350</v>
      </c>
      <c r="S37" s="11" t="s">
        <v>351</v>
      </c>
      <c r="T37" s="11" t="s">
        <v>352</v>
      </c>
      <c r="U37" s="8" t="s">
        <v>328</v>
      </c>
      <c r="V37" s="12">
        <v>3</v>
      </c>
      <c r="W37" s="7" t="s">
        <v>71</v>
      </c>
      <c r="X37" s="13">
        <v>4046292</v>
      </c>
      <c r="Y37" s="14"/>
      <c r="Z37" s="8"/>
      <c r="AA37" s="13">
        <v>0</v>
      </c>
      <c r="AB37" s="18">
        <v>1</v>
      </c>
      <c r="AC37" s="11" t="s">
        <v>353</v>
      </c>
      <c r="AD37" s="13">
        <v>0</v>
      </c>
      <c r="AE37" s="18">
        <v>1</v>
      </c>
      <c r="AF37" s="11" t="s">
        <v>353</v>
      </c>
      <c r="AG37" s="13">
        <v>7000000</v>
      </c>
      <c r="AH37" s="18">
        <v>1</v>
      </c>
      <c r="AI37" s="11" t="s">
        <v>353</v>
      </c>
      <c r="AJ37" s="8">
        <v>1</v>
      </c>
      <c r="AK37" s="8">
        <v>1</v>
      </c>
      <c r="AL37" s="71">
        <f t="shared" si="1"/>
        <v>1</v>
      </c>
      <c r="AM37" s="37">
        <v>-2953708</v>
      </c>
      <c r="AN37" s="69">
        <v>3520274</v>
      </c>
      <c r="AO37" s="71">
        <f t="shared" si="0"/>
        <v>-1.1918151692719794</v>
      </c>
      <c r="AP37" s="74" t="s">
        <v>452</v>
      </c>
      <c r="AQ37" s="73" t="s">
        <v>453</v>
      </c>
      <c r="AR37" s="48" t="s">
        <v>457</v>
      </c>
    </row>
    <row r="38" spans="1:44" ht="94.5" x14ac:dyDescent="0.25">
      <c r="A38" s="7" t="s">
        <v>59</v>
      </c>
      <c r="B38" s="7" t="s">
        <v>59</v>
      </c>
      <c r="C38" s="7" t="s">
        <v>88</v>
      </c>
      <c r="D38" s="7" t="s">
        <v>89</v>
      </c>
      <c r="E38" s="7" t="s">
        <v>90</v>
      </c>
      <c r="F38" s="7" t="s">
        <v>59</v>
      </c>
      <c r="G38" s="7" t="s">
        <v>91</v>
      </c>
      <c r="H38" s="8" t="s">
        <v>320</v>
      </c>
      <c r="I38" s="8" t="s">
        <v>332</v>
      </c>
      <c r="J38" s="8" t="s">
        <v>354</v>
      </c>
      <c r="K38" s="7" t="s">
        <v>59</v>
      </c>
      <c r="L38" s="7" t="s">
        <v>59</v>
      </c>
      <c r="M38" s="7" t="s">
        <v>59</v>
      </c>
      <c r="N38" s="9" t="s">
        <v>59</v>
      </c>
      <c r="O38" s="8" t="s">
        <v>322</v>
      </c>
      <c r="P38" s="8" t="s">
        <v>323</v>
      </c>
      <c r="Q38" s="10" t="s">
        <v>355</v>
      </c>
      <c r="R38" s="11" t="s">
        <v>356</v>
      </c>
      <c r="S38" s="11" t="s">
        <v>357</v>
      </c>
      <c r="T38" s="11" t="s">
        <v>358</v>
      </c>
      <c r="U38" s="8" t="s">
        <v>328</v>
      </c>
      <c r="V38" s="12">
        <v>4</v>
      </c>
      <c r="W38" s="7" t="s">
        <v>59</v>
      </c>
      <c r="X38" s="13">
        <v>0</v>
      </c>
      <c r="Y38" s="18">
        <v>1</v>
      </c>
      <c r="Z38" s="8" t="s">
        <v>359</v>
      </c>
      <c r="AA38" s="13">
        <v>0</v>
      </c>
      <c r="AB38" s="18">
        <v>1</v>
      </c>
      <c r="AC38" s="11" t="s">
        <v>359</v>
      </c>
      <c r="AD38" s="13">
        <v>0</v>
      </c>
      <c r="AE38" s="18">
        <v>1</v>
      </c>
      <c r="AF38" s="11" t="s">
        <v>359</v>
      </c>
      <c r="AG38" s="13">
        <v>0</v>
      </c>
      <c r="AH38" s="18">
        <v>1</v>
      </c>
      <c r="AI38" s="11" t="s">
        <v>359</v>
      </c>
      <c r="AJ38" s="8">
        <v>1</v>
      </c>
      <c r="AK38" s="8">
        <v>1</v>
      </c>
      <c r="AL38" s="71">
        <f t="shared" si="1"/>
        <v>1</v>
      </c>
      <c r="AM38" s="37">
        <v>0</v>
      </c>
      <c r="AN38" s="69">
        <v>0</v>
      </c>
      <c r="AO38" s="71">
        <v>0</v>
      </c>
      <c r="AP38" s="74" t="s">
        <v>360</v>
      </c>
      <c r="AQ38" s="73" t="s">
        <v>446</v>
      </c>
      <c r="AR38" s="48" t="s">
        <v>457</v>
      </c>
    </row>
    <row r="39" spans="1:44" ht="94.5" x14ac:dyDescent="0.25">
      <c r="A39" s="7" t="s">
        <v>59</v>
      </c>
      <c r="B39" s="7" t="s">
        <v>59</v>
      </c>
      <c r="C39" s="7" t="s">
        <v>88</v>
      </c>
      <c r="D39" s="7" t="s">
        <v>89</v>
      </c>
      <c r="E39" s="7" t="s">
        <v>90</v>
      </c>
      <c r="F39" s="7" t="s">
        <v>59</v>
      </c>
      <c r="G39" s="7" t="s">
        <v>91</v>
      </c>
      <c r="H39" s="8" t="s">
        <v>320</v>
      </c>
      <c r="I39" s="8" t="s">
        <v>332</v>
      </c>
      <c r="J39" s="8" t="s">
        <v>361</v>
      </c>
      <c r="K39" s="7" t="s">
        <v>59</v>
      </c>
      <c r="L39" s="7" t="s">
        <v>59</v>
      </c>
      <c r="M39" s="7" t="s">
        <v>59</v>
      </c>
      <c r="N39" s="9" t="s">
        <v>59</v>
      </c>
      <c r="O39" s="8" t="s">
        <v>322</v>
      </c>
      <c r="P39" s="8" t="s">
        <v>323</v>
      </c>
      <c r="Q39" s="10" t="s">
        <v>362</v>
      </c>
      <c r="R39" s="11" t="s">
        <v>363</v>
      </c>
      <c r="S39" s="11" t="s">
        <v>364</v>
      </c>
      <c r="T39" s="11" t="s">
        <v>365</v>
      </c>
      <c r="U39" s="8" t="s">
        <v>328</v>
      </c>
      <c r="V39" s="12">
        <v>2</v>
      </c>
      <c r="W39" s="7" t="s">
        <v>59</v>
      </c>
      <c r="X39" s="13">
        <v>0</v>
      </c>
      <c r="Y39" s="14"/>
      <c r="Z39" s="8"/>
      <c r="AA39" s="13">
        <v>0</v>
      </c>
      <c r="AB39" s="18">
        <v>1</v>
      </c>
      <c r="AC39" s="11" t="s">
        <v>366</v>
      </c>
      <c r="AD39" s="13">
        <v>0</v>
      </c>
      <c r="AE39" s="18">
        <v>1</v>
      </c>
      <c r="AF39" s="11" t="s">
        <v>366</v>
      </c>
      <c r="AG39" s="13">
        <v>0</v>
      </c>
      <c r="AH39" s="18">
        <v>1</v>
      </c>
      <c r="AI39" s="11" t="s">
        <v>366</v>
      </c>
      <c r="AJ39" s="8">
        <v>1</v>
      </c>
      <c r="AK39" s="8">
        <v>1</v>
      </c>
      <c r="AL39" s="71">
        <f t="shared" si="1"/>
        <v>1</v>
      </c>
      <c r="AM39" s="37">
        <v>0</v>
      </c>
      <c r="AN39" s="69">
        <v>0</v>
      </c>
      <c r="AO39" s="71">
        <v>0</v>
      </c>
      <c r="AP39" s="11" t="s">
        <v>367</v>
      </c>
      <c r="AQ39" s="11" t="s">
        <v>368</v>
      </c>
      <c r="AR39" s="48" t="s">
        <v>457</v>
      </c>
    </row>
    <row r="40" spans="1:44" ht="94.5" x14ac:dyDescent="0.25">
      <c r="A40" s="7" t="s">
        <v>59</v>
      </c>
      <c r="B40" s="7" t="s">
        <v>59</v>
      </c>
      <c r="C40" s="7" t="s">
        <v>88</v>
      </c>
      <c r="D40" s="7" t="s">
        <v>89</v>
      </c>
      <c r="E40" s="7" t="s">
        <v>90</v>
      </c>
      <c r="F40" s="7" t="s">
        <v>59</v>
      </c>
      <c r="G40" s="7" t="s">
        <v>91</v>
      </c>
      <c r="H40" s="8" t="s">
        <v>57</v>
      </c>
      <c r="I40" s="8" t="s">
        <v>369</v>
      </c>
      <c r="J40" s="8" t="s">
        <v>79</v>
      </c>
      <c r="K40" s="7" t="s">
        <v>60</v>
      </c>
      <c r="L40" s="7" t="s">
        <v>61</v>
      </c>
      <c r="M40" s="7" t="s">
        <v>62</v>
      </c>
      <c r="N40" s="9" t="s">
        <v>63</v>
      </c>
      <c r="O40" s="8" t="s">
        <v>322</v>
      </c>
      <c r="P40" s="8" t="s">
        <v>370</v>
      </c>
      <c r="Q40" s="10" t="s">
        <v>371</v>
      </c>
      <c r="R40" s="11" t="s">
        <v>372</v>
      </c>
      <c r="S40" s="11" t="s">
        <v>373</v>
      </c>
      <c r="T40" s="11" t="s">
        <v>374</v>
      </c>
      <c r="U40" s="8" t="s">
        <v>328</v>
      </c>
      <c r="V40" s="12">
        <v>4</v>
      </c>
      <c r="W40" s="7" t="s">
        <v>71</v>
      </c>
      <c r="X40" s="13">
        <v>247233334</v>
      </c>
      <c r="Y40" s="18">
        <v>1</v>
      </c>
      <c r="Z40" s="8" t="s">
        <v>375</v>
      </c>
      <c r="AA40" s="13">
        <v>31500000</v>
      </c>
      <c r="AB40" s="18">
        <v>1</v>
      </c>
      <c r="AC40" s="11" t="s">
        <v>375</v>
      </c>
      <c r="AD40" s="13">
        <v>94500000</v>
      </c>
      <c r="AE40" s="18">
        <v>1</v>
      </c>
      <c r="AF40" s="8" t="s">
        <v>375</v>
      </c>
      <c r="AG40" s="13">
        <v>16566666</v>
      </c>
      <c r="AH40" s="18">
        <v>1</v>
      </c>
      <c r="AI40" s="8" t="s">
        <v>375</v>
      </c>
      <c r="AJ40" s="8">
        <v>1</v>
      </c>
      <c r="AK40" s="8">
        <v>1</v>
      </c>
      <c r="AL40" s="71">
        <f t="shared" si="1"/>
        <v>1</v>
      </c>
      <c r="AM40" s="37">
        <v>104666668</v>
      </c>
      <c r="AN40" s="69">
        <v>111000000</v>
      </c>
      <c r="AO40" s="71">
        <f>AN40/AM40</f>
        <v>1.0605095406304517</v>
      </c>
      <c r="AP40" s="8" t="s">
        <v>447</v>
      </c>
      <c r="AQ40" s="8" t="s">
        <v>448</v>
      </c>
      <c r="AR40" s="48"/>
    </row>
    <row r="41" spans="1:44" ht="94.5" x14ac:dyDescent="0.25">
      <c r="A41" s="7" t="s">
        <v>59</v>
      </c>
      <c r="B41" s="7" t="s">
        <v>59</v>
      </c>
      <c r="C41" s="7" t="s">
        <v>88</v>
      </c>
      <c r="D41" s="7" t="s">
        <v>89</v>
      </c>
      <c r="E41" s="7" t="s">
        <v>90</v>
      </c>
      <c r="F41" s="7" t="s">
        <v>59</v>
      </c>
      <c r="G41" s="7" t="s">
        <v>91</v>
      </c>
      <c r="H41" s="8" t="s">
        <v>127</v>
      </c>
      <c r="I41" s="8" t="s">
        <v>376</v>
      </c>
      <c r="J41" s="8" t="s">
        <v>377</v>
      </c>
      <c r="K41" s="7" t="s">
        <v>60</v>
      </c>
      <c r="L41" s="7" t="s">
        <v>61</v>
      </c>
      <c r="M41" s="7" t="s">
        <v>62</v>
      </c>
      <c r="N41" s="9" t="s">
        <v>63</v>
      </c>
      <c r="O41" s="8" t="s">
        <v>322</v>
      </c>
      <c r="P41" s="8" t="s">
        <v>378</v>
      </c>
      <c r="Q41" s="10" t="s">
        <v>379</v>
      </c>
      <c r="R41" s="11" t="s">
        <v>380</v>
      </c>
      <c r="S41" s="11" t="s">
        <v>381</v>
      </c>
      <c r="T41" s="11" t="s">
        <v>382</v>
      </c>
      <c r="U41" s="8" t="s">
        <v>328</v>
      </c>
      <c r="V41" s="12">
        <v>4</v>
      </c>
      <c r="W41" s="7" t="s">
        <v>71</v>
      </c>
      <c r="X41" s="13">
        <v>86127592</v>
      </c>
      <c r="Y41" s="18">
        <v>1</v>
      </c>
      <c r="Z41" s="8" t="s">
        <v>383</v>
      </c>
      <c r="AA41" s="13">
        <v>12653680</v>
      </c>
      <c r="AB41" s="18">
        <v>1</v>
      </c>
      <c r="AC41" s="11" t="s">
        <v>383</v>
      </c>
      <c r="AD41" s="13">
        <v>7800000</v>
      </c>
      <c r="AE41" s="18">
        <v>1</v>
      </c>
      <c r="AF41" s="11" t="s">
        <v>383</v>
      </c>
      <c r="AG41" s="13">
        <v>18177320</v>
      </c>
      <c r="AH41" s="18">
        <v>1</v>
      </c>
      <c r="AI41" s="11" t="s">
        <v>383</v>
      </c>
      <c r="AJ41" s="8">
        <v>1</v>
      </c>
      <c r="AK41" s="8">
        <v>1</v>
      </c>
      <c r="AL41" s="71">
        <f t="shared" si="1"/>
        <v>1</v>
      </c>
      <c r="AM41" s="37">
        <v>47496592</v>
      </c>
      <c r="AN41" s="69">
        <v>49028453</v>
      </c>
      <c r="AO41" s="71">
        <f>AN41/AM41</f>
        <v>1.0322520192606661</v>
      </c>
      <c r="AP41" s="105" t="s">
        <v>454</v>
      </c>
      <c r="AQ41" s="11"/>
      <c r="AR41" s="48"/>
    </row>
    <row r="42" spans="1:44" ht="108" x14ac:dyDescent="0.25">
      <c r="A42" s="7" t="s">
        <v>59</v>
      </c>
      <c r="B42" s="7" t="s">
        <v>59</v>
      </c>
      <c r="C42" s="7" t="s">
        <v>88</v>
      </c>
      <c r="D42" s="7" t="s">
        <v>89</v>
      </c>
      <c r="E42" s="7" t="s">
        <v>90</v>
      </c>
      <c r="F42" s="7" t="s">
        <v>59</v>
      </c>
      <c r="G42" s="7" t="s">
        <v>91</v>
      </c>
      <c r="H42" s="8" t="s">
        <v>150</v>
      </c>
      <c r="I42" s="8" t="s">
        <v>187</v>
      </c>
      <c r="J42" s="8" t="s">
        <v>384</v>
      </c>
      <c r="K42" s="7" t="s">
        <v>60</v>
      </c>
      <c r="L42" s="7" t="s">
        <v>61</v>
      </c>
      <c r="M42" s="7" t="s">
        <v>62</v>
      </c>
      <c r="N42" s="9" t="s">
        <v>63</v>
      </c>
      <c r="O42" s="8" t="s">
        <v>322</v>
      </c>
      <c r="P42" s="8" t="s">
        <v>385</v>
      </c>
      <c r="Q42" s="10" t="s">
        <v>386</v>
      </c>
      <c r="R42" s="11" t="s">
        <v>387</v>
      </c>
      <c r="S42" s="11" t="s">
        <v>388</v>
      </c>
      <c r="T42" s="11" t="s">
        <v>389</v>
      </c>
      <c r="U42" s="8" t="s">
        <v>328</v>
      </c>
      <c r="V42" s="12">
        <v>4</v>
      </c>
      <c r="W42" s="7" t="s">
        <v>71</v>
      </c>
      <c r="X42" s="13">
        <v>36666667</v>
      </c>
      <c r="Y42" s="18">
        <v>1</v>
      </c>
      <c r="Z42" s="8" t="s">
        <v>390</v>
      </c>
      <c r="AA42" s="13">
        <v>9013680</v>
      </c>
      <c r="AB42" s="18">
        <v>1</v>
      </c>
      <c r="AC42" s="11" t="s">
        <v>390</v>
      </c>
      <c r="AD42" s="13">
        <v>0</v>
      </c>
      <c r="AE42" s="18">
        <v>1</v>
      </c>
      <c r="AF42" s="11" t="s">
        <v>390</v>
      </c>
      <c r="AG42" s="13">
        <v>986320</v>
      </c>
      <c r="AH42" s="18">
        <v>1</v>
      </c>
      <c r="AI42" s="11" t="s">
        <v>390</v>
      </c>
      <c r="AJ42" s="8">
        <v>1</v>
      </c>
      <c r="AK42" s="8">
        <v>1</v>
      </c>
      <c r="AL42" s="71">
        <f t="shared" si="1"/>
        <v>1</v>
      </c>
      <c r="AM42" s="37">
        <v>26666667</v>
      </c>
      <c r="AN42" s="96">
        <v>36666667</v>
      </c>
      <c r="AO42" s="71">
        <f t="shared" si="0"/>
        <v>1.3749999953125001</v>
      </c>
      <c r="AP42" s="105" t="s">
        <v>459</v>
      </c>
      <c r="AQ42" s="11" t="s">
        <v>460</v>
      </c>
      <c r="AR42" s="48"/>
    </row>
    <row r="43" spans="1:44" ht="94.5" x14ac:dyDescent="0.25">
      <c r="A43" s="7" t="s">
        <v>59</v>
      </c>
      <c r="B43" s="7" t="s">
        <v>59</v>
      </c>
      <c r="C43" s="7" t="s">
        <v>88</v>
      </c>
      <c r="D43" s="7" t="s">
        <v>89</v>
      </c>
      <c r="E43" s="7" t="s">
        <v>90</v>
      </c>
      <c r="F43" s="7" t="s">
        <v>59</v>
      </c>
      <c r="G43" s="7" t="s">
        <v>91</v>
      </c>
      <c r="H43" s="8" t="s">
        <v>57</v>
      </c>
      <c r="I43" s="8" t="s">
        <v>163</v>
      </c>
      <c r="J43" s="8" t="s">
        <v>59</v>
      </c>
      <c r="K43" s="8" t="s">
        <v>60</v>
      </c>
      <c r="L43" s="7" t="s">
        <v>61</v>
      </c>
      <c r="M43" s="7" t="s">
        <v>62</v>
      </c>
      <c r="N43" s="9" t="s">
        <v>63</v>
      </c>
      <c r="O43" s="8" t="s">
        <v>322</v>
      </c>
      <c r="P43" s="8" t="s">
        <v>391</v>
      </c>
      <c r="Q43" s="21" t="s">
        <v>392</v>
      </c>
      <c r="R43" s="11" t="s">
        <v>393</v>
      </c>
      <c r="S43" s="11" t="s">
        <v>394</v>
      </c>
      <c r="T43" s="11" t="s">
        <v>358</v>
      </c>
      <c r="U43" s="8" t="s">
        <v>328</v>
      </c>
      <c r="V43" s="12">
        <v>4</v>
      </c>
      <c r="W43" s="7" t="s">
        <v>71</v>
      </c>
      <c r="X43" s="13">
        <v>119108379</v>
      </c>
      <c r="Y43" s="18">
        <v>1</v>
      </c>
      <c r="Z43" s="8" t="s">
        <v>395</v>
      </c>
      <c r="AA43" s="13">
        <v>0</v>
      </c>
      <c r="AB43" s="18">
        <v>1</v>
      </c>
      <c r="AC43" s="11" t="s">
        <v>395</v>
      </c>
      <c r="AD43" s="13">
        <v>16000000</v>
      </c>
      <c r="AE43" s="18">
        <v>1</v>
      </c>
      <c r="AF43" s="11" t="s">
        <v>395</v>
      </c>
      <c r="AG43" s="13">
        <v>44000000</v>
      </c>
      <c r="AH43" s="18">
        <v>1</v>
      </c>
      <c r="AI43" s="11" t="s">
        <v>395</v>
      </c>
      <c r="AJ43" s="8">
        <v>1</v>
      </c>
      <c r="AK43" s="8">
        <v>1</v>
      </c>
      <c r="AL43" s="71">
        <f t="shared" si="1"/>
        <v>1</v>
      </c>
      <c r="AM43" s="37">
        <v>59108379</v>
      </c>
      <c r="AN43" s="69">
        <v>79108379</v>
      </c>
      <c r="AO43" s="71">
        <f t="shared" si="0"/>
        <v>1.3383615037049146</v>
      </c>
      <c r="AP43" s="107" t="s">
        <v>449</v>
      </c>
      <c r="AQ43" s="11"/>
      <c r="AR43" s="48"/>
    </row>
    <row r="44" spans="1:44" s="15" customFormat="1" ht="94.5" x14ac:dyDescent="0.25">
      <c r="A44" s="7" t="s">
        <v>59</v>
      </c>
      <c r="B44" s="7" t="s">
        <v>59</v>
      </c>
      <c r="C44" s="7" t="s">
        <v>88</v>
      </c>
      <c r="D44" s="7" t="s">
        <v>89</v>
      </c>
      <c r="E44" s="7" t="s">
        <v>90</v>
      </c>
      <c r="F44" s="7" t="s">
        <v>59</v>
      </c>
      <c r="G44" s="7" t="s">
        <v>91</v>
      </c>
      <c r="H44" s="8" t="s">
        <v>57</v>
      </c>
      <c r="I44" s="8" t="s">
        <v>163</v>
      </c>
      <c r="J44" s="8" t="s">
        <v>59</v>
      </c>
      <c r="K44" s="7" t="s">
        <v>60</v>
      </c>
      <c r="L44" s="7" t="s">
        <v>61</v>
      </c>
      <c r="M44" s="7" t="s">
        <v>62</v>
      </c>
      <c r="N44" s="9" t="s">
        <v>63</v>
      </c>
      <c r="O44" s="8" t="s">
        <v>322</v>
      </c>
      <c r="P44" s="8" t="s">
        <v>93</v>
      </c>
      <c r="Q44" s="10" t="s">
        <v>396</v>
      </c>
      <c r="R44" s="11" t="s">
        <v>397</v>
      </c>
      <c r="S44" s="11" t="s">
        <v>398</v>
      </c>
      <c r="T44" s="11" t="s">
        <v>399</v>
      </c>
      <c r="U44" s="8" t="s">
        <v>328</v>
      </c>
      <c r="V44" s="12">
        <v>4</v>
      </c>
      <c r="W44" s="7" t="s">
        <v>71</v>
      </c>
      <c r="X44" s="13">
        <v>271157055</v>
      </c>
      <c r="Y44" s="18">
        <v>1</v>
      </c>
      <c r="Z44" s="8" t="s">
        <v>395</v>
      </c>
      <c r="AA44" s="13">
        <v>0</v>
      </c>
      <c r="AB44" s="18">
        <v>2</v>
      </c>
      <c r="AC44" s="11" t="s">
        <v>395</v>
      </c>
      <c r="AD44" s="13">
        <v>53033769</v>
      </c>
      <c r="AE44" s="18">
        <v>1</v>
      </c>
      <c r="AF44" s="11" t="s">
        <v>395</v>
      </c>
      <c r="AG44" s="13">
        <v>107329027</v>
      </c>
      <c r="AH44" s="18">
        <v>1</v>
      </c>
      <c r="AI44" s="11" t="s">
        <v>395</v>
      </c>
      <c r="AJ44" s="8">
        <v>1</v>
      </c>
      <c r="AK44" s="8">
        <v>1</v>
      </c>
      <c r="AL44" s="71">
        <f t="shared" si="1"/>
        <v>1</v>
      </c>
      <c r="AM44" s="37">
        <v>110794259</v>
      </c>
      <c r="AN44" s="69">
        <v>118794259</v>
      </c>
      <c r="AO44" s="71">
        <f t="shared" si="0"/>
        <v>1.0722059073476</v>
      </c>
      <c r="AP44" s="107" t="s">
        <v>450</v>
      </c>
      <c r="AQ44" s="11"/>
      <c r="AR44" s="47"/>
    </row>
    <row r="45" spans="1:44" ht="378" x14ac:dyDescent="0.25">
      <c r="A45" s="22" t="s">
        <v>59</v>
      </c>
      <c r="B45" s="22" t="s">
        <v>59</v>
      </c>
      <c r="C45" s="23" t="s">
        <v>88</v>
      </c>
      <c r="D45" s="23" t="s">
        <v>89</v>
      </c>
      <c r="E45" s="23" t="s">
        <v>90</v>
      </c>
      <c r="F45" s="23" t="s">
        <v>59</v>
      </c>
      <c r="G45" s="7" t="s">
        <v>91</v>
      </c>
      <c r="H45" s="24" t="s">
        <v>320</v>
      </c>
      <c r="I45" s="25" t="s">
        <v>320</v>
      </c>
      <c r="J45" s="26" t="s">
        <v>59</v>
      </c>
      <c r="K45" s="23" t="s">
        <v>60</v>
      </c>
      <c r="L45" s="7" t="s">
        <v>61</v>
      </c>
      <c r="M45" s="7" t="s">
        <v>62</v>
      </c>
      <c r="N45" s="9" t="s">
        <v>63</v>
      </c>
      <c r="O45" s="26" t="s">
        <v>322</v>
      </c>
      <c r="P45" s="8" t="s">
        <v>323</v>
      </c>
      <c r="Q45" s="27" t="s">
        <v>400</v>
      </c>
      <c r="R45" s="28" t="s">
        <v>401</v>
      </c>
      <c r="S45" s="28" t="s">
        <v>402</v>
      </c>
      <c r="T45" s="28" t="s">
        <v>403</v>
      </c>
      <c r="U45" s="25" t="s">
        <v>70</v>
      </c>
      <c r="V45" s="29">
        <v>3</v>
      </c>
      <c r="W45" s="7" t="s">
        <v>71</v>
      </c>
      <c r="X45" s="30">
        <v>130800000</v>
      </c>
      <c r="Y45" s="31" t="s">
        <v>59</v>
      </c>
      <c r="Z45" s="31" t="s">
        <v>59</v>
      </c>
      <c r="AA45" s="13">
        <v>0</v>
      </c>
      <c r="AB45" s="32">
        <v>1</v>
      </c>
      <c r="AC45" s="28" t="s">
        <v>404</v>
      </c>
      <c r="AD45" s="30">
        <v>28480000</v>
      </c>
      <c r="AE45" s="32">
        <v>1</v>
      </c>
      <c r="AF45" s="28" t="s">
        <v>404</v>
      </c>
      <c r="AG45" s="30">
        <v>44240000</v>
      </c>
      <c r="AH45" s="32">
        <v>1</v>
      </c>
      <c r="AI45" s="28" t="s">
        <v>404</v>
      </c>
      <c r="AJ45" s="8">
        <v>1</v>
      </c>
      <c r="AK45" s="25">
        <v>1</v>
      </c>
      <c r="AL45" s="71">
        <f t="shared" si="1"/>
        <v>1</v>
      </c>
      <c r="AM45" s="46">
        <v>58080000</v>
      </c>
      <c r="AN45" s="69">
        <v>77920000</v>
      </c>
      <c r="AO45" s="71">
        <f t="shared" si="0"/>
        <v>1.3415977961432506</v>
      </c>
      <c r="AP45" s="11" t="s">
        <v>405</v>
      </c>
      <c r="AQ45" s="68" t="s">
        <v>406</v>
      </c>
      <c r="AR45" s="48"/>
    </row>
    <row r="46" spans="1:44" ht="87" customHeight="1" x14ac:dyDescent="0.25">
      <c r="A46" s="23" t="s">
        <v>125</v>
      </c>
      <c r="B46" s="7" t="s">
        <v>51</v>
      </c>
      <c r="C46" s="23" t="s">
        <v>88</v>
      </c>
      <c r="D46" s="23" t="s">
        <v>89</v>
      </c>
      <c r="E46" s="7" t="s">
        <v>126</v>
      </c>
      <c r="F46" s="7" t="s">
        <v>55</v>
      </c>
      <c r="G46" s="9" t="s">
        <v>224</v>
      </c>
      <c r="H46" s="25" t="s">
        <v>150</v>
      </c>
      <c r="I46" s="33" t="s">
        <v>302</v>
      </c>
      <c r="J46" s="25" t="s">
        <v>59</v>
      </c>
      <c r="K46" s="23" t="s">
        <v>60</v>
      </c>
      <c r="L46" s="7" t="s">
        <v>61</v>
      </c>
      <c r="M46" s="7" t="s">
        <v>62</v>
      </c>
      <c r="N46" s="9" t="s">
        <v>63</v>
      </c>
      <c r="O46" s="34" t="s">
        <v>322</v>
      </c>
      <c r="P46" s="8" t="s">
        <v>407</v>
      </c>
      <c r="Q46" s="35" t="s">
        <v>408</v>
      </c>
      <c r="R46" s="28" t="s">
        <v>409</v>
      </c>
      <c r="S46" s="28" t="s">
        <v>410</v>
      </c>
      <c r="T46" s="28" t="s">
        <v>191</v>
      </c>
      <c r="U46" s="25" t="s">
        <v>70</v>
      </c>
      <c r="V46" s="29">
        <v>2</v>
      </c>
      <c r="W46" s="7" t="s">
        <v>71</v>
      </c>
      <c r="X46" s="36">
        <v>1961000000</v>
      </c>
      <c r="Y46" s="31" t="s">
        <v>59</v>
      </c>
      <c r="Z46" s="31" t="s">
        <v>59</v>
      </c>
      <c r="AA46" s="37">
        <v>0</v>
      </c>
      <c r="AB46" s="31">
        <v>0</v>
      </c>
      <c r="AC46" s="38" t="s">
        <v>59</v>
      </c>
      <c r="AD46" s="39">
        <v>0</v>
      </c>
      <c r="AE46" s="31">
        <v>1</v>
      </c>
      <c r="AF46" s="38" t="s">
        <v>411</v>
      </c>
      <c r="AG46" s="36">
        <v>392200000</v>
      </c>
      <c r="AH46" s="31">
        <v>1</v>
      </c>
      <c r="AI46" s="38" t="s">
        <v>411</v>
      </c>
      <c r="AJ46" s="8">
        <v>1</v>
      </c>
      <c r="AK46" s="49"/>
      <c r="AL46" s="71">
        <f t="shared" si="1"/>
        <v>0</v>
      </c>
      <c r="AM46" s="39">
        <v>1568800000</v>
      </c>
      <c r="AN46" s="100">
        <v>907893160</v>
      </c>
      <c r="AO46" s="71">
        <f t="shared" si="0"/>
        <v>0.57871823049464555</v>
      </c>
      <c r="AP46" s="113" t="s">
        <v>462</v>
      </c>
      <c r="AQ46" s="105" t="s">
        <v>461</v>
      </c>
      <c r="AR46" s="48"/>
    </row>
    <row r="47" spans="1:44" ht="84" hidden="1" customHeight="1" x14ac:dyDescent="0.25">
      <c r="AM47" s="43">
        <f>SUBTOTAL(9,AM17:AM33)</f>
        <v>102060303108.39999</v>
      </c>
      <c r="AN47" s="43"/>
    </row>
    <row r="48" spans="1:44" ht="26.25" customHeight="1" x14ac:dyDescent="0.25">
      <c r="AM48" s="76"/>
      <c r="AN48" s="95"/>
    </row>
    <row r="49" ht="26.25" customHeight="1" x14ac:dyDescent="0.25"/>
    <row r="50" ht="26.25" customHeight="1" x14ac:dyDescent="0.25"/>
    <row r="51" ht="26.25" customHeight="1" x14ac:dyDescent="0.25"/>
  </sheetData>
  <autoFilter ref="A7:AR46" xr:uid="{DD3A2A44-BD62-40FE-A551-37AC631EFBAF}"/>
  <mergeCells count="44">
    <mergeCell ref="AM6:AO6"/>
    <mergeCell ref="AP6:AP7"/>
    <mergeCell ref="AQ6:AQ7"/>
    <mergeCell ref="AF6:AF7"/>
    <mergeCell ref="AG6:AG7"/>
    <mergeCell ref="AH6:AH7"/>
    <mergeCell ref="AI6:AI7"/>
    <mergeCell ref="AJ6:AL6"/>
    <mergeCell ref="AE6:AE7"/>
    <mergeCell ref="Q6:U6"/>
    <mergeCell ref="W6:X6"/>
    <mergeCell ref="Y6:Y7"/>
    <mergeCell ref="Z6:Z7"/>
    <mergeCell ref="AA6:AA7"/>
    <mergeCell ref="AB6:AB7"/>
    <mergeCell ref="AC6:AC7"/>
    <mergeCell ref="AD6:AD7"/>
    <mergeCell ref="Y5:AA5"/>
    <mergeCell ref="H6:H7"/>
    <mergeCell ref="I6:I7"/>
    <mergeCell ref="J6:J7"/>
    <mergeCell ref="K6:K7"/>
    <mergeCell ref="L6:L7"/>
    <mergeCell ref="G6:G7"/>
    <mergeCell ref="A5:J5"/>
    <mergeCell ref="K5:N5"/>
    <mergeCell ref="O5:P5"/>
    <mergeCell ref="Q5:X5"/>
    <mergeCell ref="AR6:AR7"/>
    <mergeCell ref="A1:C3"/>
    <mergeCell ref="D1:AR1"/>
    <mergeCell ref="D2:AR2"/>
    <mergeCell ref="D3:AR3"/>
    <mergeCell ref="A4:AR4"/>
    <mergeCell ref="M6:M7"/>
    <mergeCell ref="AB5:AD5"/>
    <mergeCell ref="AE5:AG5"/>
    <mergeCell ref="AH5:AR5"/>
    <mergeCell ref="A6:A7"/>
    <mergeCell ref="B6:B7"/>
    <mergeCell ref="C6:C7"/>
    <mergeCell ref="D6:D7"/>
    <mergeCell ref="E6:E7"/>
    <mergeCell ref="F6:F7"/>
  </mergeCells>
  <conditionalFormatting sqref="V8:V46">
    <cfRule type="expression" dxfId="6" priority="2">
      <formula>$U8="Porcentaje"</formula>
    </cfRule>
  </conditionalFormatting>
  <dataValidations count="2">
    <dataValidation allowBlank="1" showInputMessage="1" showErrorMessage="1" prompt="Seleccione la Política del Modelo Integrado de Planeación y Gestión al cual corresponde el indicador o actividad. En caso que no corresponda seleccionar No Aplica (N/A)." sqref="I6" xr:uid="{85DA05A2-291C-4C32-A422-D07344FDEC81}"/>
    <dataValidation type="list" allowBlank="1" showInputMessage="1" showErrorMessage="1" sqref="G8:G46" xr:uid="{3C53D7D4-C84E-4B9E-BF17-17509A2B5231}">
      <formula1>OE3_Fortalecer_las_capacidades_de_las_entidades_territoriales__mediante_la_asistencia_técnica__que_promueva_entornos_escolares_saludables_y_el_desarrollo_socioemocional_orientado_a_la_alimentación_saludable_de_los_NNAJ_del_sistema_educativo_oficial.</formula1>
    </dataValidation>
  </dataValidations>
  <hyperlinks>
    <hyperlink ref="AQ45" r:id="rId1" xr:uid="{148C9985-D132-47B0-B2B8-E2AD8F728C8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B7F7D-B191-4C21-BE22-2A8BA66BD9E6}">
  <dimension ref="B1:N19"/>
  <sheetViews>
    <sheetView topLeftCell="B1" zoomScale="70" zoomScaleNormal="70" workbookViewId="0">
      <selection activeCell="F20" sqref="F20"/>
    </sheetView>
  </sheetViews>
  <sheetFormatPr baseColWidth="10" defaultRowHeight="15" x14ac:dyDescent="0.25"/>
  <cols>
    <col min="1" max="1" width="9" customWidth="1"/>
    <col min="2" max="2" width="31.85546875" customWidth="1"/>
    <col min="3" max="3" width="27.28515625" customWidth="1"/>
    <col min="4" max="4" width="31" hidden="1" customWidth="1"/>
    <col min="5" max="5" width="28.140625" customWidth="1"/>
    <col min="6" max="6" width="19.7109375" customWidth="1"/>
    <col min="7" max="7" width="25.28515625" customWidth="1"/>
    <col min="8" max="8" width="26" customWidth="1"/>
    <col min="9" max="9" width="25.28515625" customWidth="1"/>
    <col min="10" max="10" width="29.140625" style="93" bestFit="1" customWidth="1"/>
    <col min="11" max="11" width="28.140625" bestFit="1" customWidth="1"/>
    <col min="13" max="13" width="0" hidden="1" customWidth="1"/>
    <col min="14" max="14" width="11.42578125" style="114"/>
  </cols>
  <sheetData>
    <row r="1" spans="2:14" ht="15.75" thickBot="1" x14ac:dyDescent="0.3"/>
    <row r="2" spans="2:14" ht="18" x14ac:dyDescent="0.25">
      <c r="B2" s="192" t="s">
        <v>436</v>
      </c>
      <c r="C2" s="193"/>
      <c r="D2" s="193"/>
      <c r="E2" s="193"/>
      <c r="F2" s="193"/>
      <c r="G2" s="193"/>
      <c r="H2" s="193"/>
      <c r="I2" s="193"/>
      <c r="J2" s="193"/>
      <c r="K2" s="193"/>
      <c r="L2" s="193"/>
      <c r="M2" s="193"/>
      <c r="N2" s="119"/>
    </row>
    <row r="3" spans="2:14" ht="42" customHeight="1" x14ac:dyDescent="0.25">
      <c r="B3" s="120" t="s">
        <v>36</v>
      </c>
      <c r="C3" s="116" t="s">
        <v>45</v>
      </c>
      <c r="D3" s="116" t="s">
        <v>442</v>
      </c>
      <c r="E3" s="104" t="s">
        <v>455</v>
      </c>
      <c r="F3" s="104" t="s">
        <v>456</v>
      </c>
      <c r="G3" s="194" t="s">
        <v>430</v>
      </c>
      <c r="H3" s="194"/>
      <c r="I3" s="194"/>
      <c r="J3" s="194"/>
      <c r="K3" s="194"/>
      <c r="L3" s="117" t="s">
        <v>440</v>
      </c>
      <c r="M3" s="117" t="s">
        <v>441</v>
      </c>
      <c r="N3" s="121" t="s">
        <v>441</v>
      </c>
    </row>
    <row r="4" spans="2:14" ht="19.5" customHeight="1" x14ac:dyDescent="0.25">
      <c r="B4" s="103"/>
      <c r="C4" s="104"/>
      <c r="D4" s="104"/>
      <c r="E4" s="104"/>
      <c r="F4" s="104" t="s">
        <v>474</v>
      </c>
      <c r="G4" s="83" t="s">
        <v>416</v>
      </c>
      <c r="H4" s="83" t="s">
        <v>431</v>
      </c>
      <c r="I4" s="83" t="s">
        <v>432</v>
      </c>
      <c r="J4" s="83" t="s">
        <v>439</v>
      </c>
      <c r="K4" s="83"/>
      <c r="L4" s="118"/>
      <c r="M4" s="118"/>
      <c r="N4" s="121" t="s">
        <v>473</v>
      </c>
    </row>
    <row r="5" spans="2:14" ht="33.75" customHeight="1" x14ac:dyDescent="0.25">
      <c r="B5" s="89" t="s">
        <v>424</v>
      </c>
      <c r="C5" s="85">
        <v>2709255603.3300009</v>
      </c>
      <c r="D5" s="111">
        <v>2709255603.3299999</v>
      </c>
      <c r="E5" s="86">
        <v>2731397329.6599998</v>
      </c>
      <c r="F5" s="115">
        <v>1.0081726236176407</v>
      </c>
      <c r="G5" s="86">
        <v>102786663.31999999</v>
      </c>
      <c r="H5" s="86">
        <v>603389998.66999996</v>
      </c>
      <c r="I5" s="86">
        <v>801693333</v>
      </c>
      <c r="J5" s="94">
        <v>1220493332.6700001</v>
      </c>
      <c r="K5" s="86">
        <v>2728363327.6599998</v>
      </c>
      <c r="L5" s="109">
        <v>1.1200000000000001</v>
      </c>
      <c r="M5" s="88">
        <v>1.0070527580736621</v>
      </c>
      <c r="N5" s="122">
        <v>0.99888921250414431</v>
      </c>
    </row>
    <row r="6" spans="2:14" ht="33.75" customHeight="1" x14ac:dyDescent="0.25">
      <c r="B6" s="84" t="s">
        <v>434</v>
      </c>
      <c r="C6" s="85">
        <v>2156820325327</v>
      </c>
      <c r="D6" s="111">
        <v>2156820325327</v>
      </c>
      <c r="E6" s="86">
        <v>2155863993017.3301</v>
      </c>
      <c r="F6" s="115">
        <v>0.99955660084503106</v>
      </c>
      <c r="G6" s="86">
        <v>254384692175.92999</v>
      </c>
      <c r="H6" s="86">
        <v>894491796480</v>
      </c>
      <c r="I6" s="86">
        <v>741685314692.30005</v>
      </c>
      <c r="J6" s="94">
        <v>268309717820.72998</v>
      </c>
      <c r="K6" s="86">
        <v>2158871521168.96</v>
      </c>
      <c r="L6" s="87">
        <v>2.5</v>
      </c>
      <c r="M6" s="88">
        <v>1.0009510276854652</v>
      </c>
      <c r="N6" s="122">
        <v>1.0013950454023868</v>
      </c>
    </row>
    <row r="7" spans="2:14" ht="33.75" customHeight="1" x14ac:dyDescent="0.25">
      <c r="B7" s="84" t="s">
        <v>433</v>
      </c>
      <c r="C7" s="85">
        <v>221399999.66999999</v>
      </c>
      <c r="D7" s="111">
        <v>221399999.67000002</v>
      </c>
      <c r="E7" s="86">
        <v>221399999.66999999</v>
      </c>
      <c r="F7" s="115">
        <v>0.99999999999999989</v>
      </c>
      <c r="G7" s="86">
        <v>10533333</v>
      </c>
      <c r="H7" s="86">
        <v>63000000</v>
      </c>
      <c r="I7" s="86">
        <v>63000000</v>
      </c>
      <c r="J7" s="94">
        <v>84866666.670000002</v>
      </c>
      <c r="K7" s="86">
        <v>221399999.67000002</v>
      </c>
      <c r="L7" s="87">
        <v>1</v>
      </c>
      <c r="M7" s="88">
        <v>1</v>
      </c>
      <c r="N7" s="122">
        <v>1.0000000000000002</v>
      </c>
    </row>
    <row r="8" spans="2:14" ht="33.75" customHeight="1" x14ac:dyDescent="0.25">
      <c r="B8" s="84" t="s">
        <v>420</v>
      </c>
      <c r="C8" s="85">
        <v>797507999.00000012</v>
      </c>
      <c r="D8" s="111">
        <v>797507999.00000012</v>
      </c>
      <c r="E8" s="86">
        <v>797214664.66999996</v>
      </c>
      <c r="F8" s="115">
        <v>0.9996321863475125</v>
      </c>
      <c r="G8" s="86">
        <v>95539998.340000004</v>
      </c>
      <c r="H8" s="86">
        <v>202440000</v>
      </c>
      <c r="I8" s="86">
        <v>210007999.32999998</v>
      </c>
      <c r="J8" s="94">
        <v>289226667</v>
      </c>
      <c r="K8" s="86">
        <v>797214664.67000008</v>
      </c>
      <c r="L8" s="87">
        <v>1.02</v>
      </c>
      <c r="M8" s="88">
        <v>0.99963218634751272</v>
      </c>
      <c r="N8" s="122">
        <v>1.0000000000000002</v>
      </c>
    </row>
    <row r="9" spans="2:14" ht="33.75" customHeight="1" x14ac:dyDescent="0.25">
      <c r="B9" s="84" t="s">
        <v>422</v>
      </c>
      <c r="C9" s="85">
        <v>220000000</v>
      </c>
      <c r="D9" s="111">
        <v>220000000</v>
      </c>
      <c r="E9" s="86">
        <v>226000000</v>
      </c>
      <c r="F9" s="115">
        <v>1.0272727272727273</v>
      </c>
      <c r="G9" s="86">
        <v>27666665</v>
      </c>
      <c r="H9" s="86">
        <v>60000000</v>
      </c>
      <c r="I9" s="86">
        <v>60000000</v>
      </c>
      <c r="J9" s="94">
        <v>78333335</v>
      </c>
      <c r="K9" s="86">
        <v>226000000</v>
      </c>
      <c r="L9" s="87">
        <v>1.08</v>
      </c>
      <c r="M9" s="88">
        <v>1.0272727272727273</v>
      </c>
      <c r="N9" s="122">
        <v>1</v>
      </c>
    </row>
    <row r="10" spans="2:14" ht="33.75" customHeight="1" x14ac:dyDescent="0.25">
      <c r="B10" s="84" t="s">
        <v>426</v>
      </c>
      <c r="C10" s="85">
        <v>4318461377</v>
      </c>
      <c r="D10" s="111">
        <v>4318461377</v>
      </c>
      <c r="E10" s="86">
        <v>4228022336</v>
      </c>
      <c r="F10" s="115">
        <v>0.97905757789529491</v>
      </c>
      <c r="G10" s="86">
        <v>101932361</v>
      </c>
      <c r="H10" s="86">
        <v>876418940</v>
      </c>
      <c r="I10" s="86">
        <v>1246546565</v>
      </c>
      <c r="J10" s="94">
        <v>1963124466</v>
      </c>
      <c r="K10" s="86">
        <v>4188022332</v>
      </c>
      <c r="L10" s="87">
        <v>1.1299999999999999</v>
      </c>
      <c r="M10" s="88">
        <v>0.96979501873173757</v>
      </c>
      <c r="N10" s="122">
        <v>0.99053931109601401</v>
      </c>
    </row>
    <row r="11" spans="2:14" ht="33.75" customHeight="1" x14ac:dyDescent="0.25">
      <c r="B11" s="84" t="s">
        <v>425</v>
      </c>
      <c r="C11" s="85">
        <v>6404048345</v>
      </c>
      <c r="D11" s="111">
        <v>6404048345</v>
      </c>
      <c r="E11" s="86">
        <v>6401754475.9700003</v>
      </c>
      <c r="F11" s="115">
        <v>0.99964180953883797</v>
      </c>
      <c r="G11" s="86">
        <v>37466665.340000004</v>
      </c>
      <c r="H11" s="86">
        <v>234035110</v>
      </c>
      <c r="I11" s="86">
        <v>1737724966.6300001</v>
      </c>
      <c r="J11" s="94">
        <v>4314012733.6700001</v>
      </c>
      <c r="K11" s="86">
        <v>6323239475.6400003</v>
      </c>
      <c r="L11" s="87">
        <v>0.74</v>
      </c>
      <c r="M11" s="88">
        <v>0.98738159598325148</v>
      </c>
      <c r="N11" s="122">
        <v>0.98773539337931215</v>
      </c>
    </row>
    <row r="12" spans="2:14" ht="33.75" customHeight="1" x14ac:dyDescent="0.25">
      <c r="B12" s="84" t="s">
        <v>428</v>
      </c>
      <c r="C12" s="85">
        <v>2856139319</v>
      </c>
      <c r="D12" s="111">
        <v>2856139319</v>
      </c>
      <c r="E12" s="86">
        <v>2853487495</v>
      </c>
      <c r="F12" s="115">
        <v>0.9990715354876567</v>
      </c>
      <c r="G12" s="86">
        <v>34266666</v>
      </c>
      <c r="H12" s="86">
        <v>158082360</v>
      </c>
      <c r="I12" s="86">
        <v>217395695</v>
      </c>
      <c r="J12" s="94">
        <v>1383931192</v>
      </c>
      <c r="K12" s="86">
        <v>1793675913</v>
      </c>
      <c r="L12" s="87">
        <v>0.7</v>
      </c>
      <c r="M12" s="88">
        <v>0.62800714974506466</v>
      </c>
      <c r="N12" s="122">
        <v>0.62859077397148366</v>
      </c>
    </row>
    <row r="13" spans="2:14" ht="33.75" customHeight="1" x14ac:dyDescent="0.25">
      <c r="B13" s="84" t="s">
        <v>421</v>
      </c>
      <c r="C13" s="85">
        <v>1312362666</v>
      </c>
      <c r="D13" s="111">
        <v>1312362666</v>
      </c>
      <c r="E13" s="86">
        <v>1308309271.5</v>
      </c>
      <c r="F13" s="115">
        <v>0.99691137624910153</v>
      </c>
      <c r="G13" s="86">
        <v>25680000</v>
      </c>
      <c r="H13" s="86">
        <v>149626667</v>
      </c>
      <c r="I13" s="86">
        <v>189229374</v>
      </c>
      <c r="J13" s="94">
        <v>343773230.5</v>
      </c>
      <c r="K13" s="86">
        <v>708309271.5</v>
      </c>
      <c r="L13" s="87">
        <v>0.39</v>
      </c>
      <c r="M13" s="88">
        <v>0.53972068076188329</v>
      </c>
      <c r="N13" s="122">
        <v>0.54139283954466721</v>
      </c>
    </row>
    <row r="14" spans="2:14" ht="33.75" customHeight="1" x14ac:dyDescent="0.25">
      <c r="B14" s="84" t="s">
        <v>427</v>
      </c>
      <c r="C14" s="85">
        <v>5788112864</v>
      </c>
      <c r="D14" s="111">
        <v>5788112864</v>
      </c>
      <c r="E14" s="86">
        <v>5368403453.5599995</v>
      </c>
      <c r="F14" s="115">
        <v>0.92748769412385801</v>
      </c>
      <c r="G14" s="86">
        <v>61184983.659999996</v>
      </c>
      <c r="H14" s="86">
        <v>151737694</v>
      </c>
      <c r="I14" s="86">
        <v>410349646</v>
      </c>
      <c r="J14" s="94">
        <v>1269731486.5700002</v>
      </c>
      <c r="K14" s="86">
        <v>1893003810.23</v>
      </c>
      <c r="L14" s="87">
        <v>0.27</v>
      </c>
      <c r="M14" s="88">
        <v>0.32705025881644589</v>
      </c>
      <c r="N14" s="122">
        <v>0.3526195127854399</v>
      </c>
    </row>
    <row r="15" spans="2:14" ht="33.75" customHeight="1" thickBot="1" x14ac:dyDescent="0.3">
      <c r="B15" s="110" t="s">
        <v>435</v>
      </c>
      <c r="C15" s="90">
        <v>2181447613500</v>
      </c>
      <c r="D15" s="112">
        <v>2181447613500</v>
      </c>
      <c r="E15" s="90">
        <v>2179999982043.3599</v>
      </c>
      <c r="F15" s="123">
        <v>0.99933638953890924</v>
      </c>
      <c r="G15" s="90">
        <v>254881749511.59</v>
      </c>
      <c r="H15" s="90">
        <v>896990527249.67004</v>
      </c>
      <c r="I15" s="90">
        <v>746621262271.26001</v>
      </c>
      <c r="J15" s="112">
        <v>279257210930.81</v>
      </c>
      <c r="K15" s="91">
        <v>2177750749963.3301</v>
      </c>
      <c r="L15" s="124"/>
      <c r="M15" s="125">
        <v>0.99830531638083275</v>
      </c>
      <c r="N15" s="126">
        <v>0.99896824215662539</v>
      </c>
    </row>
    <row r="16" spans="2:14" x14ac:dyDescent="0.25">
      <c r="K16" s="97"/>
    </row>
    <row r="17" spans="4:11" x14ac:dyDescent="0.25">
      <c r="K17" s="97"/>
    </row>
    <row r="19" spans="4:11" x14ac:dyDescent="0.25">
      <c r="D19" s="93"/>
      <c r="E19" s="93"/>
      <c r="F19" s="93"/>
      <c r="G19" s="108"/>
    </row>
  </sheetData>
  <autoFilter ref="B4:N4" xr:uid="{EB4B7F7D-B191-4C21-BE22-2A8BA66BD9E6}">
    <sortState xmlns:xlrd2="http://schemas.microsoft.com/office/spreadsheetml/2017/richdata2" ref="B5:N14">
      <sortCondition descending="1" ref="N4"/>
    </sortState>
  </autoFilter>
  <mergeCells count="2">
    <mergeCell ref="B2:M2"/>
    <mergeCell ref="G3:K3"/>
  </mergeCells>
  <conditionalFormatting sqref="M5:M15">
    <cfRule type="cellIs" dxfId="5" priority="1" operator="lessThan">
      <formula>0.49</formula>
    </cfRule>
    <cfRule type="cellIs" dxfId="4" priority="2" operator="between">
      <formula>0.5</formula>
      <formula>0.79</formula>
    </cfRule>
    <cfRule type="cellIs" dxfId="3" priority="3" operator="greaterThan">
      <formula>0.8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61BB-2A9E-4630-A656-22FCEC21DFD3}">
  <dimension ref="B1:I15"/>
  <sheetViews>
    <sheetView workbookViewId="0">
      <selection activeCell="K12" sqref="K12"/>
    </sheetView>
  </sheetViews>
  <sheetFormatPr baseColWidth="10" defaultRowHeight="15" x14ac:dyDescent="0.25"/>
  <cols>
    <col min="2" max="2" width="33.7109375" customWidth="1"/>
    <col min="5" max="9" width="11.7109375" bestFit="1" customWidth="1"/>
  </cols>
  <sheetData>
    <row r="1" spans="2:9" ht="15.75" thickBot="1" x14ac:dyDescent="0.3"/>
    <row r="2" spans="2:9" x14ac:dyDescent="0.25">
      <c r="B2" s="195" t="s">
        <v>437</v>
      </c>
      <c r="C2" s="196"/>
      <c r="D2" s="196"/>
      <c r="E2" s="196"/>
      <c r="F2" s="196"/>
      <c r="G2" s="196"/>
      <c r="H2" s="197"/>
      <c r="I2" s="198"/>
    </row>
    <row r="3" spans="2:9" x14ac:dyDescent="0.25">
      <c r="B3" s="199" t="s">
        <v>36</v>
      </c>
      <c r="C3" s="200" t="s">
        <v>412</v>
      </c>
      <c r="D3" s="200" t="s">
        <v>413</v>
      </c>
      <c r="E3" s="203" t="s">
        <v>414</v>
      </c>
      <c r="F3" s="204"/>
      <c r="G3" s="204"/>
      <c r="H3" s="205"/>
      <c r="I3" s="201" t="s">
        <v>415</v>
      </c>
    </row>
    <row r="4" spans="2:9" x14ac:dyDescent="0.25">
      <c r="B4" s="199"/>
      <c r="C4" s="200"/>
      <c r="D4" s="200"/>
      <c r="E4" s="77" t="s">
        <v>416</v>
      </c>
      <c r="F4" s="77" t="s">
        <v>417</v>
      </c>
      <c r="G4" s="77" t="s">
        <v>418</v>
      </c>
      <c r="H4" s="77" t="s">
        <v>438</v>
      </c>
      <c r="I4" s="202"/>
    </row>
    <row r="5" spans="2:9" ht="25.5" customHeight="1" x14ac:dyDescent="0.25">
      <c r="B5" s="78" t="s">
        <v>419</v>
      </c>
      <c r="C5" s="79">
        <v>1</v>
      </c>
      <c r="D5" s="80">
        <v>1</v>
      </c>
      <c r="E5" s="127">
        <v>2</v>
      </c>
      <c r="F5" s="127">
        <v>1.0027500000021143</v>
      </c>
      <c r="G5" s="127">
        <v>1</v>
      </c>
      <c r="H5" s="128">
        <v>1</v>
      </c>
      <c r="I5" s="129">
        <f t="shared" ref="I5:I14" si="0">((E5*25%)+(F5*25%)+(G5*25%)+(H5*25%))</f>
        <v>1.2506875000005286</v>
      </c>
    </row>
    <row r="6" spans="2:9" ht="25.5" customHeight="1" x14ac:dyDescent="0.25">
      <c r="B6" s="78" t="s">
        <v>420</v>
      </c>
      <c r="C6" s="79">
        <v>1</v>
      </c>
      <c r="D6" s="80">
        <v>4</v>
      </c>
      <c r="E6" s="127">
        <v>1</v>
      </c>
      <c r="F6" s="127">
        <v>1.0027500000021143</v>
      </c>
      <c r="G6" s="127">
        <v>1</v>
      </c>
      <c r="H6" s="128">
        <f>+AVERAGE('PAI 2025_V5'!AL10:AL13)</f>
        <v>1</v>
      </c>
      <c r="I6" s="129">
        <f t="shared" si="0"/>
        <v>1.0006875000005286</v>
      </c>
    </row>
    <row r="7" spans="2:9" ht="25.5" customHeight="1" x14ac:dyDescent="0.25">
      <c r="B7" s="78" t="s">
        <v>421</v>
      </c>
      <c r="C7" s="79">
        <v>1</v>
      </c>
      <c r="D7" s="80">
        <v>1</v>
      </c>
      <c r="E7" s="127">
        <v>1</v>
      </c>
      <c r="F7" s="127">
        <v>1.0027500000021143</v>
      </c>
      <c r="G7" s="127">
        <v>1</v>
      </c>
      <c r="H7" s="128">
        <f>+'PAI 2025_V5'!AL14</f>
        <v>1</v>
      </c>
      <c r="I7" s="129">
        <f t="shared" si="0"/>
        <v>1.0006875000005286</v>
      </c>
    </row>
    <row r="8" spans="2:9" ht="25.5" customHeight="1" x14ac:dyDescent="0.25">
      <c r="B8" s="78" t="s">
        <v>422</v>
      </c>
      <c r="C8" s="79">
        <v>1</v>
      </c>
      <c r="D8" s="80">
        <v>1</v>
      </c>
      <c r="E8" s="127">
        <v>1</v>
      </c>
      <c r="F8" s="127">
        <v>1.0027500000021143</v>
      </c>
      <c r="G8" s="127">
        <v>1</v>
      </c>
      <c r="H8" s="128">
        <f>+'PAI 2025_V5'!AL16</f>
        <v>1</v>
      </c>
      <c r="I8" s="129">
        <f t="shared" si="0"/>
        <v>1.0006875000005286</v>
      </c>
    </row>
    <row r="9" spans="2:9" ht="25.5" customHeight="1" x14ac:dyDescent="0.25">
      <c r="B9" s="78" t="s">
        <v>425</v>
      </c>
      <c r="C9" s="79">
        <v>1</v>
      </c>
      <c r="D9" s="80">
        <v>2</v>
      </c>
      <c r="E9" s="127">
        <v>1</v>
      </c>
      <c r="F9" s="127">
        <v>0.96</v>
      </c>
      <c r="G9" s="127">
        <v>0.98</v>
      </c>
      <c r="H9" s="128">
        <f>+AVERAGE('PAI 2025_V5'!AL28:AL29)</f>
        <v>1</v>
      </c>
      <c r="I9" s="129">
        <f t="shared" si="0"/>
        <v>0.98499999999999999</v>
      </c>
    </row>
    <row r="10" spans="2:9" ht="25.5" customHeight="1" x14ac:dyDescent="0.25">
      <c r="B10" s="78" t="s">
        <v>424</v>
      </c>
      <c r="C10" s="79">
        <v>1</v>
      </c>
      <c r="D10" s="80">
        <v>2</v>
      </c>
      <c r="E10" s="127">
        <v>1</v>
      </c>
      <c r="F10" s="127">
        <v>1.0027500000021143</v>
      </c>
      <c r="G10" s="127">
        <v>0.95</v>
      </c>
      <c r="H10" s="128">
        <f>+AVERAGE('PAI 2025_V5'!AL8:AL9)</f>
        <v>0.95</v>
      </c>
      <c r="I10" s="129">
        <f t="shared" si="0"/>
        <v>0.97568750000052873</v>
      </c>
    </row>
    <row r="11" spans="2:9" ht="25.5" customHeight="1" x14ac:dyDescent="0.25">
      <c r="B11" s="78" t="s">
        <v>423</v>
      </c>
      <c r="C11" s="79">
        <v>1</v>
      </c>
      <c r="D11" s="80">
        <v>5</v>
      </c>
      <c r="E11" s="127">
        <v>1</v>
      </c>
      <c r="F11" s="127">
        <v>1.0027500000021143</v>
      </c>
      <c r="G11" s="127">
        <v>0.95</v>
      </c>
      <c r="H11" s="130">
        <f>+AVERAGE('PAI 2025_V5'!AL18,'PAI 2025_V5'!AL19,'PAI 2025_V5'!AL20,'PAI 2025_V5'!AL32)</f>
        <v>0.91666666666666663</v>
      </c>
      <c r="I11" s="129">
        <f t="shared" si="0"/>
        <v>0.96735416666719531</v>
      </c>
    </row>
    <row r="12" spans="2:9" ht="25.5" customHeight="1" x14ac:dyDescent="0.25">
      <c r="B12" s="78" t="s">
        <v>426</v>
      </c>
      <c r="C12" s="79">
        <v>1</v>
      </c>
      <c r="D12" s="80">
        <v>3</v>
      </c>
      <c r="E12" s="127">
        <v>0.67</v>
      </c>
      <c r="F12" s="127">
        <v>0.91666666666666663</v>
      </c>
      <c r="G12" s="127">
        <v>1</v>
      </c>
      <c r="H12" s="131">
        <f>+AVERAGE('PAI 2025_V5'!AL30:AL33)</f>
        <v>0.91666666666666663</v>
      </c>
      <c r="I12" s="129">
        <f t="shared" si="0"/>
        <v>0.87583333333333335</v>
      </c>
    </row>
    <row r="13" spans="2:9" ht="25.5" customHeight="1" x14ac:dyDescent="0.25">
      <c r="B13" s="78" t="s">
        <v>427</v>
      </c>
      <c r="C13" s="79">
        <v>1</v>
      </c>
      <c r="D13" s="80">
        <v>7</v>
      </c>
      <c r="E13" s="127">
        <v>0.75</v>
      </c>
      <c r="F13" s="127">
        <v>0.62561375661375662</v>
      </c>
      <c r="G13" s="127">
        <v>0.93</v>
      </c>
      <c r="H13" s="128">
        <f>+AVERAGE('PAI 2025_V5'!AL21:AL27)</f>
        <v>0.95806722689075641</v>
      </c>
      <c r="I13" s="129">
        <f t="shared" si="0"/>
        <v>0.81592024587612832</v>
      </c>
    </row>
    <row r="14" spans="2:9" ht="25.5" customHeight="1" x14ac:dyDescent="0.25">
      <c r="B14" s="78" t="s">
        <v>428</v>
      </c>
      <c r="C14" s="79">
        <v>1</v>
      </c>
      <c r="D14" s="80">
        <v>13</v>
      </c>
      <c r="E14" s="127">
        <v>0.14000000000000001</v>
      </c>
      <c r="F14" s="127">
        <v>0.92307692307692313</v>
      </c>
      <c r="G14" s="127">
        <v>0.69</v>
      </c>
      <c r="H14" s="130">
        <f>+AVERAGE('PAI 2025_V5'!AL34:AL46)</f>
        <v>0.92307692307692313</v>
      </c>
      <c r="I14" s="129">
        <f t="shared" si="0"/>
        <v>0.66903846153846147</v>
      </c>
    </row>
    <row r="15" spans="2:9" ht="25.5" customHeight="1" thickBot="1" x14ac:dyDescent="0.3">
      <c r="B15" s="81" t="s">
        <v>429</v>
      </c>
      <c r="C15" s="82"/>
      <c r="D15" s="92">
        <f>+SUM(D5:D14)</f>
        <v>39</v>
      </c>
      <c r="E15" s="132">
        <f>+AVERAGE(E5:E14)</f>
        <v>0.95600000000000007</v>
      </c>
      <c r="F15" s="132">
        <f>+AVERAGE(F5:F14)</f>
        <v>0.94418573463700339</v>
      </c>
      <c r="G15" s="132">
        <f>+AVERAGE(G5:G14)</f>
        <v>0.95</v>
      </c>
      <c r="H15" s="132">
        <f>+AVERAGE(H5:H14)</f>
        <v>0.96644774833010128</v>
      </c>
      <c r="I15" s="133">
        <f>+AVERAGE(I5:I14)</f>
        <v>0.95415837074177612</v>
      </c>
    </row>
  </sheetData>
  <autoFilter ref="B3:I4" xr:uid="{443061BB-2A9E-4630-A656-22FCEC21DFD3}">
    <filterColumn colId="3" showButton="0"/>
    <filterColumn colId="4" showButton="0"/>
    <sortState xmlns:xlrd2="http://schemas.microsoft.com/office/spreadsheetml/2017/richdata2" ref="B6:I14">
      <sortCondition descending="1" ref="I3:I4"/>
    </sortState>
  </autoFilter>
  <mergeCells count="6">
    <mergeCell ref="B2:I2"/>
    <mergeCell ref="B3:B4"/>
    <mergeCell ref="C3:C4"/>
    <mergeCell ref="D3:D4"/>
    <mergeCell ref="I3:I4"/>
    <mergeCell ref="E3:H3"/>
  </mergeCells>
  <conditionalFormatting sqref="I5:I14">
    <cfRule type="cellIs" dxfId="2" priority="1" operator="lessThan">
      <formula>0.5</formula>
    </cfRule>
    <cfRule type="cellIs" dxfId="1" priority="2" operator="between">
      <formula>0.5</formula>
      <formula>0.7</formula>
    </cfRule>
    <cfRule type="cellIs" dxfId="0" priority="3" operator="greaterThan">
      <formula>0.73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3EF50D634152409E62760EDF6BDEB0" ma:contentTypeVersion="15" ma:contentTypeDescription="Crear nuevo documento." ma:contentTypeScope="" ma:versionID="64301472cc3a71cc0833e1c95e27159d">
  <xsd:schema xmlns:xsd="http://www.w3.org/2001/XMLSchema" xmlns:xs="http://www.w3.org/2001/XMLSchema" xmlns:p="http://schemas.microsoft.com/office/2006/metadata/properties" xmlns:ns2="edb2d03a-b0ac-4019-aba2-8f266c5a37b9" xmlns:ns3="dab95841-2a5b-4d06-988e-dcb998e97977" targetNamespace="http://schemas.microsoft.com/office/2006/metadata/properties" ma:root="true" ma:fieldsID="fe8a82c82a1617cf0828c86789f1a3e2" ns2:_="" ns3:_="">
    <xsd:import namespace="edb2d03a-b0ac-4019-aba2-8f266c5a37b9"/>
    <xsd:import namespace="dab95841-2a5b-4d06-988e-dcb998e979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2d03a-b0ac-4019-aba2-8f266c5a3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3f6cc16-641d-429b-a009-b19071f4101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b95841-2a5b-4d06-988e-dcb998e979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a1d8d6-86e6-4b2c-9465-7d73c19857bf}" ma:internalName="TaxCatchAll" ma:showField="CatchAllData" ma:web="dab95841-2a5b-4d06-988e-dcb998e9797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db2d03a-b0ac-4019-aba2-8f266c5a37b9">
      <Terms xmlns="http://schemas.microsoft.com/office/infopath/2007/PartnerControls"/>
    </lcf76f155ced4ddcb4097134ff3c332f>
    <TaxCatchAll xmlns="dab95841-2a5b-4d06-988e-dcb998e97977" xsi:nil="true"/>
    <MediaLengthInSeconds xmlns="edb2d03a-b0ac-4019-aba2-8f266c5a37b9" xsi:nil="true"/>
    <SharedWithUsers xmlns="dab95841-2a5b-4d06-988e-dcb998e97977">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644580-2EFC-4FFA-BB5A-2BB529960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2d03a-b0ac-4019-aba2-8f266c5a37b9"/>
    <ds:schemaRef ds:uri="dab95841-2a5b-4d06-988e-dcb998e97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F11F48-0A0A-41FA-A1CB-22823A12076E}">
  <ds:schemaRefs>
    <ds:schemaRef ds:uri="http://schemas.microsoft.com/office/2006/metadata/properties"/>
    <ds:schemaRef ds:uri="http://schemas.microsoft.com/office/infopath/2007/PartnerControls"/>
    <ds:schemaRef ds:uri="edb2d03a-b0ac-4019-aba2-8f266c5a37b9"/>
    <ds:schemaRef ds:uri="dab95841-2a5b-4d06-988e-dcb998e97977"/>
  </ds:schemaRefs>
</ds:datastoreItem>
</file>

<file path=customXml/itemProps3.xml><?xml version="1.0" encoding="utf-8"?>
<ds:datastoreItem xmlns:ds="http://schemas.openxmlformats.org/officeDocument/2006/customXml" ds:itemID="{2D72097C-16C7-445C-919B-D6C5BBC8CD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PAI 2025_V5</vt:lpstr>
      <vt:lpstr>Resumen Financiero</vt:lpstr>
      <vt:lpstr>Resumen Físico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Milena Gomez</dc:creator>
  <cp:keywords/>
  <dc:description/>
  <cp:lastModifiedBy>Fabian Enrique Gonzalez Hernandez</cp:lastModifiedBy>
  <cp:revision/>
  <dcterms:created xsi:type="dcterms:W3CDTF">2025-11-25T15:52:18Z</dcterms:created>
  <dcterms:modified xsi:type="dcterms:W3CDTF">2026-03-04T22:50:56Z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0x010100233EF50D634152409E62760EDF6BDEB0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