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limentosparaaprender-my.sharepoint.com/personal/vgalindo_uapa-pae_gov_co/Documents/Escritorio/6. PAI/2025/Planes Decreto 612 de 2018_Preliminar/"/>
    </mc:Choice>
  </mc:AlternateContent>
  <xr:revisionPtr revIDLastSave="504" documentId="13_ncr:1_{E117C840-0570-433E-B2A7-FECA032C6B3D}" xr6:coauthVersionLast="47" xr6:coauthVersionMax="47" xr10:uidLastSave="{EC609418-3CB9-4B6D-9D45-7AB3CABB0DFB}"/>
  <bookViews>
    <workbookView xWindow="20370" yWindow="-2145" windowWidth="29040" windowHeight="15720" xr2:uid="{00000000-000D-0000-FFFF-FFFF00000000}"/>
  </bookViews>
  <sheets>
    <sheet name="PLAN SEGURIDAD" sheetId="7" r:id="rId1"/>
    <sheet name="Hoja2" sheetId="2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7" l="1"/>
  <c r="F7" i="7"/>
  <c r="F8" i="7"/>
  <c r="F9" i="7"/>
  <c r="F10" i="7"/>
  <c r="F11" i="7"/>
  <c r="F12" i="7"/>
  <c r="F13" i="7"/>
  <c r="F14" i="7"/>
  <c r="F15" i="7"/>
  <c r="F16" i="7"/>
  <c r="F17" i="7"/>
  <c r="F18" i="7"/>
  <c r="F19" i="7"/>
</calcChain>
</file>

<file path=xl/sharedStrings.xml><?xml version="1.0" encoding="utf-8"?>
<sst xmlns="http://schemas.openxmlformats.org/spreadsheetml/2006/main" count="167" uniqueCount="118">
  <si>
    <t>No.</t>
  </si>
  <si>
    <t>ACTIVIDAD</t>
  </si>
  <si>
    <t>INDICADOR</t>
  </si>
  <si>
    <t>FECHA INICIO</t>
  </si>
  <si>
    <t>FECHA FIN</t>
  </si>
  <si>
    <t>PERIODICIDAD</t>
  </si>
  <si>
    <t>RESPONSABLE</t>
  </si>
  <si>
    <t>INSTANCIA APROBADORA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</si>
  <si>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</si>
  <si>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</si>
  <si>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</si>
  <si>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</si>
  <si>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</si>
  <si>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</si>
  <si>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</si>
  <si>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</si>
  <si>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DEL MIPG RELACIONADA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</si>
  <si>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</si>
  <si>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</si>
  <si>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</si>
  <si>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</si>
  <si>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</si>
  <si>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</si>
  <si>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</si>
  <si>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</si>
  <si>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</si>
  <si>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</si>
  <si>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</si>
  <si>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</si>
  <si>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</si>
  <si>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</si>
  <si>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</si>
  <si>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</si>
  <si>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</si>
  <si>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</si>
  <si>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</si>
  <si>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</si>
  <si>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</si>
  <si>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</si>
  <si>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</si>
  <si>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</si>
  <si>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</si>
  <si>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</si>
  <si>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</si>
  <si>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</si>
  <si>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</si>
  <si>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</si>
  <si>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</si>
  <si>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</si>
  <si>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</si>
  <si>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</si>
  <si>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</si>
  <si>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</si>
  <si>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</si>
  <si>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</si>
  <si>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</si>
  <si>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</si>
  <si>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</si>
  <si>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</si>
  <si>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</si>
  <si>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</si>
  <si>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</si>
  <si>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</si>
  <si>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</si>
  <si>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</si>
  <si>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</si>
  <si>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</si>
  <si>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</si>
  <si>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</si>
  <si>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</si>
  <si>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</si>
  <si>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</si>
  <si>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</si>
  <si>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>Certificado de la SIC</t>
  </si>
  <si>
    <t>Legalización del contrato</t>
  </si>
  <si>
    <t>Subdirector General</t>
  </si>
  <si>
    <t>Instrumento del MSPI aplicado para medir el nivel de madures del SGSPI</t>
  </si>
  <si>
    <t>Plan detallado de actividades del SGSPI incluyendo la implementación de la ISO 27001:2022</t>
  </si>
  <si>
    <t>210-06</t>
  </si>
  <si>
    <t>Elaborar el plan de trabajo detallado vigencia 2025 de actividades del SGSPI incluyendo la implementación de la ISO 27001:2022</t>
  </si>
  <si>
    <t>Plan de trabajo detallado de las actividades que se desarrollaran para implementar la ISO 27011:2022</t>
  </si>
  <si>
    <t>Informe de incidentes de seguridad o  correo electrónico notificando que no se presentaron Incidentes</t>
  </si>
  <si>
    <t>Realizar pruebas de continuidad de sobre el ecosistema SiPAE o el portal Web institucional</t>
  </si>
  <si>
    <t>Indicador evaluado</t>
  </si>
  <si>
    <t>Realizar registro de las bases de datos con datos personales de la entidad</t>
  </si>
  <si>
    <t>Contrato legalizado</t>
  </si>
  <si>
    <t>Instrumentos de activos de información publicados</t>
  </si>
  <si>
    <t>Realizar la contratación de personal para Implementación del Sistema de Gestión de Seguridad de la Información</t>
  </si>
  <si>
    <t>Prueba de continuidad realizada</t>
  </si>
  <si>
    <t>Manual actualizado con las políticas de seguridad</t>
  </si>
  <si>
    <t>Indicador del SGSPI evaluado</t>
  </si>
  <si>
    <t xml:space="preserve">           UNIDAD ADMINISTRATIVA ESPECIAL DE ALIMENTACIÓN ESCOLAR - ALIMENTOS PARA APRENDER</t>
  </si>
  <si>
    <r>
      <t xml:space="preserve">Anexo. </t>
    </r>
    <r>
      <rPr>
        <sz val="11"/>
        <color theme="1"/>
        <rFont val="Calibri"/>
        <family val="2"/>
        <scheme val="minor"/>
      </rPr>
      <t>Plan de implementación vigencia 2025</t>
    </r>
  </si>
  <si>
    <t>CÓDIGO ACTIVIDAD PAI</t>
  </si>
  <si>
    <t>RESULTADOS IDI 2023</t>
  </si>
  <si>
    <t>Elaborar el plan de sensibilización, capacitación y comunicación de seguridad y privacidad de la información.</t>
  </si>
  <si>
    <t>Gestionar los incidentes de seguridad de la información que se puedan presentar durante los 12 meses del año</t>
  </si>
  <si>
    <t>Actualizar el manual de políticas del SGSPI</t>
  </si>
  <si>
    <t>Actualizar la política de seguridad de la información</t>
  </si>
  <si>
    <t>Actualizar la política de protección de datos</t>
  </si>
  <si>
    <t>Aplicar el instrumento de MSPI para la vigencia</t>
  </si>
  <si>
    <t>Medir el indicador para el SGSPI</t>
  </si>
  <si>
    <t>Realizar el seguimiento a los planes de remediación de vulnerabilidades</t>
  </si>
  <si>
    <t>Publicar los instrumentos de activos de información de la entidad</t>
  </si>
  <si>
    <t>Instrumentos de activos de información publicados en el portal web y el portal datos abiertos</t>
  </si>
  <si>
    <t>Porcentaje de ejecución de actividades de capacitación en seguridad 
(Actividades de capacitación con los procesos y piezas graficas sobre seguridad de la información ejecutadas / Actividades programadas en plan de capacitación*100)</t>
  </si>
  <si>
    <t>Porcentaje de incidentes de seguridad gestionados 
(Informe de incidentes generados / Reporte de incidentes presentados*100)</t>
  </si>
  <si>
    <t>Resolución revisada y actualizada de la política de seguridad</t>
  </si>
  <si>
    <t>Resolución revisada y actualizada de la política de protección de datos</t>
  </si>
  <si>
    <t>Porcentaje de vulnerabilidades remediadas
(Vulnerabilidades remediadas o  aceptadas / Vulnerabilidades identificadas*100)</t>
  </si>
  <si>
    <t>Porcentaje de bases de datos reportadas
(Bases de datos registradas / Base de datos identificadas*100)</t>
  </si>
  <si>
    <t>Documento del plan de sensibilización, capacitación y comunicación de seguridad y privacidad de la información.</t>
  </si>
  <si>
    <t>Informe prueba de continuidad del negocio</t>
  </si>
  <si>
    <t>Manual de políticas del SGSPI actualizado</t>
  </si>
  <si>
    <t>Resolución de la política de seguridad de la información actualizada</t>
  </si>
  <si>
    <t>Resolución de la política de protección de datos actualizada</t>
  </si>
  <si>
    <t>Instrumento aplicado</t>
  </si>
  <si>
    <t>Instrumento del plan de remediación de vulnerabilidades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</si>
</sst>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2" fontId="0" fillId="0" borderId="1" xfId="0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347890</xdr:colOff>
      <xdr:row>0</xdr:row>
      <xdr:rowOff>64572</xdr:rowOff>
    </xdr:from>
    <xdr:ext cx="1245384" cy="619496"/>
    <xdr:pic>
      <xdr:nvPicPr>
        <xdr:cNvPr id="2" name="Imagen 1">
          <a:extLst>
            <a:ext uri="{FF2B5EF4-FFF2-40B4-BE49-F238E27FC236}">
              <a16:creationId xmlns:a16="http://schemas.microsoft.com/office/drawing/2014/main" id="{3C205473-0ACA-4AD5-84A4-95B5824EA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981" y="64572"/>
          <a:ext cx="1245384" cy="61949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limentosparaaprender-my.sharepoint.com/personal/jrodriguezd_uapa-pae_gov_co/Documents/Planes%202025/Anexo%20Plan%20Tratamiento%20de%20Riesgos.xlsx" TargetMode="External"/><Relationship Id="rId1" Type="http://schemas.openxmlformats.org/officeDocument/2006/relationships/externalLinkPath" Target="Anexo%20Plan%20Tratamiento%20de%20Riesg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 RIESGOS"/>
      <sheetName val="Hoja2"/>
    </sheetNames>
    <sheetDataSet>
      <sheetData sheetId="0" refreshError="1"/>
      <sheetData sheetId="1" refreshError="1">
        <row r="2">
          <cell r="B2" t="str">
            <v>COMPRAS Y CONTRATACIÓN PÚBLICA</v>
          </cell>
          <cell r="C2" t="str">
            <v>Direccionamiento estratégico</v>
          </cell>
          <cell r="D2" t="str">
            <v>1. Plan Institucional de Archivos - PINAR</v>
          </cell>
          <cell r="E2" t="str">
            <v>Subd. Corporativa - Documental</v>
          </cell>
          <cell r="F2">
            <v>100</v>
          </cell>
        </row>
        <row r="3">
          <cell r="B3" t="str">
            <v>CONTROL INTERNO</v>
          </cell>
          <cell r="C3" t="str">
            <v>Comunicación estratégica</v>
          </cell>
          <cell r="D3" t="str">
            <v>2. Plan Anual de Adquisiciones - PAA</v>
          </cell>
          <cell r="E3" t="str">
            <v>Subd. Corporativa - Presupuesto</v>
          </cell>
          <cell r="F3">
            <v>94.02</v>
          </cell>
        </row>
        <row r="4">
          <cell r="B4" t="str">
            <v>DEFENSA JURÍDICA</v>
          </cell>
          <cell r="C4" t="str">
            <v>Evaluación y mejoramiento continuo</v>
          </cell>
          <cell r="D4" t="str">
            <v>3. Plan Anual de Vacantes</v>
          </cell>
          <cell r="E4" t="str">
            <v>Subd. Corporativa - Talento Humano</v>
          </cell>
          <cell r="F4" t="str">
            <v>N/A</v>
          </cell>
        </row>
        <row r="5">
          <cell r="B5" t="str">
            <v>FORTALECIMIENTO ORGANIZACIONAL Y SIMPLIFICACIÓN DE PROCESOS</v>
          </cell>
          <cell r="C5" t="str">
            <v>Gestión jurídica </v>
          </cell>
          <cell r="D5" t="str">
            <v>4. Plan de Previsión de Recursos Humanos</v>
          </cell>
          <cell r="E5" t="str">
            <v>Subd. Corporativa - Talento Humano</v>
          </cell>
          <cell r="F5">
            <v>92.97</v>
          </cell>
        </row>
        <row r="6">
          <cell r="B6" t="str">
            <v>GESTIÓN DE LA INFORMACIÓN ESTADÍSTICA</v>
          </cell>
          <cell r="C6" t="str">
            <v>Gestión de los recursos financieros del PAE</v>
          </cell>
          <cell r="D6" t="str">
            <v>5. Plan Estratégico de Talento Humano</v>
          </cell>
          <cell r="E6" t="str">
            <v>Subd. Corporativa - Talento Humano</v>
          </cell>
          <cell r="F6" t="str">
            <v>N/A</v>
          </cell>
        </row>
        <row r="7">
          <cell r="B7" t="str">
            <v>GESTIÓN DEL CONOCIMIENTO</v>
          </cell>
          <cell r="C7" t="str">
            <v>Gestión de la tecnología e información</v>
          </cell>
          <cell r="D7" t="str">
            <v>6. Plan Institucional de Capacitación - PIC</v>
          </cell>
          <cell r="E7" t="str">
            <v>Subd. Corporativa - Talento Humano</v>
          </cell>
          <cell r="F7">
            <v>86.14</v>
          </cell>
        </row>
        <row r="8">
          <cell r="B8" t="str">
            <v>GESTIÓN DOCUMENTAL</v>
          </cell>
          <cell r="C8" t="str">
            <v>Gestión de la calidad e innovación de la alimentación escolar. </v>
          </cell>
          <cell r="D8" t="str">
            <v>7. Plan de Incentivos Institucionales</v>
          </cell>
          <cell r="E8" t="str">
            <v>Subd. Corporativa - Talento Humano</v>
          </cell>
          <cell r="F8">
            <v>68.55</v>
          </cell>
        </row>
        <row r="9">
          <cell r="B9" t="str">
            <v>GESTIÓN ESTRATÉGICA DEL TALENTO HUMANO</v>
          </cell>
          <cell r="C9" t="str">
            <v>Gestión integral para la prestación del servicio PAE </v>
          </cell>
          <cell r="D9" t="str">
            <v>8. Plan de Trabajo Anual de Seguridad y Salud en el Trabajo</v>
          </cell>
          <cell r="E9" t="str">
            <v>Subd. Corporativa - Talento Humano</v>
          </cell>
          <cell r="F9">
            <v>89.8</v>
          </cell>
        </row>
        <row r="10">
          <cell r="B10" t="str">
            <v>GESTIÓN PRESUPUESTAL Y EFICIENCIA DEL GASTO PÚBLICO</v>
          </cell>
          <cell r="C10" t="str">
            <v>Gestión contractual y adquisiciones </v>
          </cell>
          <cell r="D10" t="str">
            <v>9. Plan de Anticorrupción y de Atención al Ciudadano – PAAC Transición al Programa de Transparencia y Ética Pública - PTEP</v>
          </cell>
          <cell r="E10" t="str">
            <v>Direc. General - Planeación</v>
          </cell>
          <cell r="F10">
            <v>88</v>
          </cell>
        </row>
        <row r="11">
          <cell r="B11" t="str">
            <v>GOBIERNO DIGITAL</v>
          </cell>
          <cell r="C11" t="str">
            <v>Gestión del talento humano </v>
          </cell>
          <cell r="D11" t="str">
            <v>10. Plan Estratégico de Tecnologías de la Información y las Comunicaciones - PETI</v>
          </cell>
          <cell r="E11" t="str">
            <v>Subd. Información</v>
          </cell>
          <cell r="F11">
            <v>71.290000000000006</v>
          </cell>
        </row>
        <row r="12">
          <cell r="B12" t="str">
            <v>INTEGRIDAD</v>
          </cell>
          <cell r="C12" t="str">
            <v>Gestión documental </v>
          </cell>
          <cell r="D12" t="str">
            <v>11. Plan de Tratamiento de Riesgos de Seguridad y Privacidad de la Información</v>
          </cell>
          <cell r="E12" t="str">
            <v>Subd. Información</v>
          </cell>
          <cell r="F12">
            <v>75.61</v>
          </cell>
        </row>
        <row r="13">
          <cell r="B13" t="str">
            <v>MEJORA NORMATIVA</v>
          </cell>
          <cell r="C13" t="str">
            <v>Relación Estado ciudadano</v>
          </cell>
          <cell r="D13" t="str">
            <v>12. Plan de Seguridad y Privacidad de la Información</v>
          </cell>
          <cell r="E13" t="str">
            <v>Subd. Información</v>
          </cell>
          <cell r="F13" t="str">
            <v>N/A</v>
          </cell>
        </row>
        <row r="14">
          <cell r="B14" t="str">
            <v>PARTICIPACIÓN CIUDADANA EN LA GESTIÓN PÚBLICA</v>
          </cell>
          <cell r="C14" t="str">
            <v>Gestión financiera </v>
          </cell>
          <cell r="F14">
            <v>93.46</v>
          </cell>
        </row>
        <row r="15">
          <cell r="B15" t="str">
            <v>PLANEACIÓN INSTITUCIONAL</v>
          </cell>
          <cell r="F15">
            <v>94.9</v>
          </cell>
        </row>
        <row r="16">
          <cell r="B16" t="str">
            <v>RACIONALIZACIÓN DE TRÁMITES</v>
          </cell>
          <cell r="F16">
            <v>83.33</v>
          </cell>
        </row>
        <row r="17">
          <cell r="B17" t="str">
            <v>SEGUIMIENTO Y EVALUACIÓN DEL DESEMPEÑO INSTITUCIONAL</v>
          </cell>
          <cell r="F17">
            <v>86.49</v>
          </cell>
        </row>
        <row r="18">
          <cell r="B18" t="str">
            <v>SEGURIDAD DIGITAL</v>
          </cell>
          <cell r="F18">
            <v>80</v>
          </cell>
        </row>
        <row r="19">
          <cell r="B19" t="str">
            <v>SERVICIO AL CIUDADANO</v>
          </cell>
          <cell r="F19">
            <v>86.11</v>
          </cell>
        </row>
        <row r="20">
          <cell r="B20" t="str">
            <v>TRANSPARENCIA, ACCESO A LA INFORMACIÓN Y LUCHA CONTRA LA CORRUPCIÓN</v>
          </cell>
          <cell r="F20">
            <v>87.58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02EC2-177B-4C2E-86AB-A664E087181F}">
  <dimension ref="A1:K19"/>
  <sheetViews>
    <sheetView tabSelected="1" zoomScale="110" zoomScaleNormal="110" workbookViewId="0">
      <selection activeCell="C1" sqref="C1:K2"/>
    </sheetView>
  </sheetViews>
  <sheetFormatPr baseColWidth="10" defaultRowHeight="15" x14ac:dyDescent="0.25"/>
  <cols>
    <col min="1" max="1" width="4.140625" style="12" customWidth="1"/>
    <col min="2" max="2" width="39" style="13" customWidth="1"/>
    <col min="3" max="3" width="36.7109375" style="14" customWidth="1"/>
    <col min="4" max="4" width="10.7109375" style="11" customWidth="1"/>
    <col min="5" max="5" width="18.140625" style="12" customWidth="1"/>
    <col min="6" max="6" width="12.140625" style="12" customWidth="1"/>
    <col min="7" max="7" width="17" style="12" customWidth="1"/>
    <col min="8" max="9" width="13.7109375" style="12" customWidth="1"/>
    <col min="10" max="10" width="31.42578125" style="15" customWidth="1"/>
    <col min="11" max="11" width="20" style="12" customWidth="1"/>
    <col min="12" max="16384" width="11.42578125" style="11"/>
  </cols>
  <sheetData>
    <row r="1" spans="1:11" ht="28.5" customHeight="1" x14ac:dyDescent="0.25">
      <c r="A1" s="19"/>
      <c r="B1" s="19"/>
      <c r="C1" s="20" t="s">
        <v>91</v>
      </c>
      <c r="D1" s="20"/>
      <c r="E1" s="20"/>
      <c r="F1" s="20"/>
      <c r="G1" s="20"/>
      <c r="H1" s="20"/>
      <c r="I1" s="20"/>
      <c r="J1" s="20"/>
      <c r="K1" s="20"/>
    </row>
    <row r="2" spans="1:11" ht="28.5" customHeight="1" x14ac:dyDescent="0.25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</row>
    <row r="3" spans="1:11" ht="30" customHeight="1" x14ac:dyDescent="0.25">
      <c r="A3" s="21" t="s">
        <v>64</v>
      </c>
      <c r="B3" s="21"/>
      <c r="C3" s="22" t="s">
        <v>43</v>
      </c>
      <c r="D3" s="22"/>
      <c r="E3" s="22"/>
      <c r="F3" s="22"/>
      <c r="G3" s="22"/>
      <c r="H3" s="22"/>
      <c r="I3" s="22"/>
      <c r="J3" s="23" t="str">
        <f>IF(C3="","",VLOOKUP(C3,[1]Hoja2!$D$2:$F$20,2,0))</f>
        <v>Subd. Información</v>
      </c>
      <c r="K3" s="23"/>
    </row>
    <row r="4" spans="1:11" ht="30.75" customHeight="1" x14ac:dyDescent="0.25">
      <c r="A4" s="24" t="s">
        <v>92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25.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39" customHeight="1" x14ac:dyDescent="0.25">
      <c r="A6" s="26" t="s">
        <v>0</v>
      </c>
      <c r="B6" s="26" t="s">
        <v>1</v>
      </c>
      <c r="C6" s="26" t="s">
        <v>2</v>
      </c>
      <c r="D6" s="27" t="s">
        <v>93</v>
      </c>
      <c r="E6" s="26" t="s">
        <v>16</v>
      </c>
      <c r="F6" s="27" t="s">
        <v>94</v>
      </c>
      <c r="G6" s="26" t="s">
        <v>5</v>
      </c>
      <c r="H6" s="26" t="s">
        <v>3</v>
      </c>
      <c r="I6" s="26" t="s">
        <v>4</v>
      </c>
      <c r="J6" s="26" t="s">
        <v>72</v>
      </c>
      <c r="K6" s="26" t="s">
        <v>7</v>
      </c>
    </row>
    <row r="7" spans="1:11" s="18" customFormat="1" ht="57.95" customHeight="1" x14ac:dyDescent="0.25">
      <c r="A7" s="16">
        <v>1</v>
      </c>
      <c r="B7" s="25" t="s">
        <v>87</v>
      </c>
      <c r="C7" s="25" t="s">
        <v>85</v>
      </c>
      <c r="D7" s="30" t="s">
        <v>78</v>
      </c>
      <c r="E7" s="28" t="s">
        <v>52</v>
      </c>
      <c r="F7" s="29">
        <f>IF(E7="","",VLOOKUP(E7,[1]Hoja2!$B$2:$F$20,5,0))</f>
        <v>80</v>
      </c>
      <c r="G7" s="28" t="s">
        <v>15</v>
      </c>
      <c r="H7" s="17">
        <v>45689</v>
      </c>
      <c r="I7" s="17">
        <v>45716</v>
      </c>
      <c r="J7" s="25" t="s">
        <v>74</v>
      </c>
      <c r="K7" s="16" t="s">
        <v>75</v>
      </c>
    </row>
    <row r="8" spans="1:11" s="18" customFormat="1" ht="57.95" customHeight="1" x14ac:dyDescent="0.25">
      <c r="A8" s="16">
        <v>2</v>
      </c>
      <c r="B8" s="25" t="s">
        <v>79</v>
      </c>
      <c r="C8" s="25" t="s">
        <v>77</v>
      </c>
      <c r="D8" s="30"/>
      <c r="E8" s="28" t="s">
        <v>52</v>
      </c>
      <c r="F8" s="29">
        <f>IF(E8="","",VLOOKUP(E8,[1]Hoja2!$B$2:$F$20,5,0))</f>
        <v>80</v>
      </c>
      <c r="G8" s="28" t="s">
        <v>15</v>
      </c>
      <c r="H8" s="17">
        <v>45717</v>
      </c>
      <c r="I8" s="17">
        <v>45731</v>
      </c>
      <c r="J8" s="25" t="s">
        <v>80</v>
      </c>
      <c r="K8" s="16" t="s">
        <v>75</v>
      </c>
    </row>
    <row r="9" spans="1:11" s="18" customFormat="1" ht="131.25" customHeight="1" x14ac:dyDescent="0.25">
      <c r="A9" s="16">
        <v>3</v>
      </c>
      <c r="B9" s="25" t="s">
        <v>95</v>
      </c>
      <c r="C9" s="25" t="s">
        <v>105</v>
      </c>
      <c r="D9" s="30"/>
      <c r="E9" s="28" t="s">
        <v>52</v>
      </c>
      <c r="F9" s="29">
        <f>IF(E9="","",VLOOKUP(E9,[1]Hoja2!$B$2:$F$20,5,0))</f>
        <v>80</v>
      </c>
      <c r="G9" s="28" t="s">
        <v>15</v>
      </c>
      <c r="H9" s="17">
        <v>45717</v>
      </c>
      <c r="I9" s="17">
        <v>45731</v>
      </c>
      <c r="J9" s="25" t="s">
        <v>111</v>
      </c>
      <c r="K9" s="16" t="s">
        <v>75</v>
      </c>
    </row>
    <row r="10" spans="1:11" s="18" customFormat="1" ht="57.95" customHeight="1" x14ac:dyDescent="0.25">
      <c r="A10" s="16">
        <v>4</v>
      </c>
      <c r="B10" s="25" t="s">
        <v>103</v>
      </c>
      <c r="C10" s="25" t="s">
        <v>104</v>
      </c>
      <c r="D10" s="30"/>
      <c r="E10" s="28" t="s">
        <v>52</v>
      </c>
      <c r="F10" s="29">
        <f>IF(E10="","",VLOOKUP(E10,[1]Hoja2!$B$2:$F$20,5,0))</f>
        <v>80</v>
      </c>
      <c r="G10" s="28" t="s">
        <v>15</v>
      </c>
      <c r="H10" s="17">
        <v>45748</v>
      </c>
      <c r="I10" s="17">
        <v>45991</v>
      </c>
      <c r="J10" s="25" t="s">
        <v>86</v>
      </c>
      <c r="K10" s="16" t="s">
        <v>75</v>
      </c>
    </row>
    <row r="11" spans="1:11" s="18" customFormat="1" ht="80.25" customHeight="1" x14ac:dyDescent="0.25">
      <c r="A11" s="16">
        <v>5</v>
      </c>
      <c r="B11" s="25" t="s">
        <v>96</v>
      </c>
      <c r="C11" s="25" t="s">
        <v>106</v>
      </c>
      <c r="D11" s="30"/>
      <c r="E11" s="28" t="s">
        <v>52</v>
      </c>
      <c r="F11" s="29">
        <f>IF(E11="","",VLOOKUP(E11,[1]Hoja2!$B$2:$F$20,5,0))</f>
        <v>80</v>
      </c>
      <c r="G11" s="28" t="s">
        <v>11</v>
      </c>
      <c r="H11" s="17">
        <v>45689</v>
      </c>
      <c r="I11" s="17">
        <v>46022</v>
      </c>
      <c r="J11" s="25" t="s">
        <v>81</v>
      </c>
      <c r="K11" s="16" t="s">
        <v>75</v>
      </c>
    </row>
    <row r="12" spans="1:11" s="18" customFormat="1" ht="57.95" customHeight="1" x14ac:dyDescent="0.25">
      <c r="A12" s="16">
        <v>6</v>
      </c>
      <c r="B12" s="25" t="s">
        <v>82</v>
      </c>
      <c r="C12" s="25" t="s">
        <v>88</v>
      </c>
      <c r="D12" s="30"/>
      <c r="E12" s="28" t="s">
        <v>52</v>
      </c>
      <c r="F12" s="29">
        <f>IF(E12="","",VLOOKUP(E12,[1]Hoja2!$B$2:$F$20,5,0))</f>
        <v>80</v>
      </c>
      <c r="G12" s="28" t="s">
        <v>15</v>
      </c>
      <c r="H12" s="17">
        <v>45839</v>
      </c>
      <c r="I12" s="17">
        <v>46022</v>
      </c>
      <c r="J12" s="25" t="s">
        <v>112</v>
      </c>
      <c r="K12" s="16" t="s">
        <v>75</v>
      </c>
    </row>
    <row r="13" spans="1:11" s="18" customFormat="1" ht="57.95" customHeight="1" x14ac:dyDescent="0.25">
      <c r="A13" s="16">
        <v>7</v>
      </c>
      <c r="B13" s="25" t="s">
        <v>97</v>
      </c>
      <c r="C13" s="25" t="s">
        <v>89</v>
      </c>
      <c r="D13" s="30"/>
      <c r="E13" s="28" t="s">
        <v>52</v>
      </c>
      <c r="F13" s="29">
        <f>IF(E13="","",VLOOKUP(E13,[1]Hoja2!$B$2:$F$20,5,0))</f>
        <v>80</v>
      </c>
      <c r="G13" s="28" t="s">
        <v>15</v>
      </c>
      <c r="H13" s="17">
        <v>45717</v>
      </c>
      <c r="I13" s="17">
        <v>46022</v>
      </c>
      <c r="J13" s="25" t="s">
        <v>113</v>
      </c>
      <c r="K13" s="16" t="s">
        <v>75</v>
      </c>
    </row>
    <row r="14" spans="1:11" s="18" customFormat="1" ht="57.95" customHeight="1" x14ac:dyDescent="0.25">
      <c r="A14" s="16">
        <v>8</v>
      </c>
      <c r="B14" s="25" t="s">
        <v>98</v>
      </c>
      <c r="C14" s="25" t="s">
        <v>107</v>
      </c>
      <c r="D14" s="30"/>
      <c r="E14" s="28" t="s">
        <v>52</v>
      </c>
      <c r="F14" s="29">
        <f>IF(E14="","",VLOOKUP(E14,[1]Hoja2!$B$2:$F$20,5,0))</f>
        <v>80</v>
      </c>
      <c r="G14" s="28" t="s">
        <v>15</v>
      </c>
      <c r="H14" s="17">
        <v>45717</v>
      </c>
      <c r="I14" s="17">
        <v>46022</v>
      </c>
      <c r="J14" s="25" t="s">
        <v>114</v>
      </c>
      <c r="K14" s="16" t="s">
        <v>75</v>
      </c>
    </row>
    <row r="15" spans="1:11" s="18" customFormat="1" ht="57.95" customHeight="1" x14ac:dyDescent="0.25">
      <c r="A15" s="16">
        <v>9</v>
      </c>
      <c r="B15" s="25" t="s">
        <v>99</v>
      </c>
      <c r="C15" s="25" t="s">
        <v>108</v>
      </c>
      <c r="D15" s="30"/>
      <c r="E15" s="28" t="s">
        <v>52</v>
      </c>
      <c r="F15" s="29">
        <f>IF(E15="","",VLOOKUP(E15,[1]Hoja2!$B$2:$F$20,5,0))</f>
        <v>80</v>
      </c>
      <c r="G15" s="28" t="s">
        <v>15</v>
      </c>
      <c r="H15" s="17">
        <v>45717</v>
      </c>
      <c r="I15" s="17">
        <v>46022</v>
      </c>
      <c r="J15" s="25" t="s">
        <v>115</v>
      </c>
      <c r="K15" s="16" t="s">
        <v>75</v>
      </c>
    </row>
    <row r="16" spans="1:11" s="18" customFormat="1" ht="57.95" customHeight="1" x14ac:dyDescent="0.25">
      <c r="A16" s="16">
        <v>10</v>
      </c>
      <c r="B16" s="25" t="s">
        <v>100</v>
      </c>
      <c r="C16" s="25" t="s">
        <v>76</v>
      </c>
      <c r="D16" s="30"/>
      <c r="E16" s="28" t="s">
        <v>52</v>
      </c>
      <c r="F16" s="29">
        <f>IF(E16="","",VLOOKUP(E16,[1]Hoja2!$B$2:$F$20,5,0))</f>
        <v>80</v>
      </c>
      <c r="G16" s="28" t="s">
        <v>15</v>
      </c>
      <c r="H16" s="17">
        <v>45717</v>
      </c>
      <c r="I16" s="17">
        <v>46022</v>
      </c>
      <c r="J16" s="25" t="s">
        <v>116</v>
      </c>
      <c r="K16" s="16" t="s">
        <v>75</v>
      </c>
    </row>
    <row r="17" spans="1:11" s="18" customFormat="1" ht="57.95" customHeight="1" x14ac:dyDescent="0.25">
      <c r="A17" s="16">
        <v>11</v>
      </c>
      <c r="B17" s="25" t="s">
        <v>101</v>
      </c>
      <c r="C17" s="25" t="s">
        <v>90</v>
      </c>
      <c r="D17" s="30"/>
      <c r="E17" s="28" t="s">
        <v>52</v>
      </c>
      <c r="F17" s="29">
        <f>IF(E17="","",VLOOKUP(E17,[1]Hoja2!$B$2:$F$20,5,0))</f>
        <v>80</v>
      </c>
      <c r="G17" s="28" t="s">
        <v>15</v>
      </c>
      <c r="H17" s="17">
        <v>45717</v>
      </c>
      <c r="I17" s="17">
        <v>46022</v>
      </c>
      <c r="J17" s="25" t="s">
        <v>83</v>
      </c>
      <c r="K17" s="16" t="s">
        <v>75</v>
      </c>
    </row>
    <row r="18" spans="1:11" s="18" customFormat="1" ht="103.5" customHeight="1" x14ac:dyDescent="0.25">
      <c r="A18" s="16">
        <v>12</v>
      </c>
      <c r="B18" s="25" t="s">
        <v>102</v>
      </c>
      <c r="C18" s="25" t="s">
        <v>109</v>
      </c>
      <c r="D18" s="30"/>
      <c r="E18" s="28" t="s">
        <v>52</v>
      </c>
      <c r="F18" s="29">
        <f>IF(E18="","",VLOOKUP(E18,[1]Hoja2!$B$2:$F$20,5,0))</f>
        <v>80</v>
      </c>
      <c r="G18" s="28" t="s">
        <v>13</v>
      </c>
      <c r="H18" s="17">
        <v>45717</v>
      </c>
      <c r="I18" s="17">
        <v>46022</v>
      </c>
      <c r="J18" s="25" t="s">
        <v>117</v>
      </c>
      <c r="K18" s="16" t="s">
        <v>75</v>
      </c>
    </row>
    <row r="19" spans="1:11" s="18" customFormat="1" ht="57.95" customHeight="1" x14ac:dyDescent="0.25">
      <c r="A19" s="16">
        <v>13</v>
      </c>
      <c r="B19" s="25" t="s">
        <v>84</v>
      </c>
      <c r="C19" s="25" t="s">
        <v>110</v>
      </c>
      <c r="D19" s="30"/>
      <c r="E19" s="28" t="s">
        <v>52</v>
      </c>
      <c r="F19" s="29">
        <f>IF(E19="","",VLOOKUP(E19,[1]Hoja2!$B$2:$F$20,5,0))</f>
        <v>80</v>
      </c>
      <c r="G19" s="28" t="s">
        <v>15</v>
      </c>
      <c r="H19" s="17">
        <v>45717</v>
      </c>
      <c r="I19" s="17">
        <v>45777</v>
      </c>
      <c r="J19" s="25" t="s">
        <v>73</v>
      </c>
      <c r="K19" s="16" t="s">
        <v>75</v>
      </c>
    </row>
  </sheetData>
  <mergeCells count="8">
    <mergeCell ref="C3:I3"/>
    <mergeCell ref="D7:D19"/>
    <mergeCell ref="A1:B2"/>
    <mergeCell ref="C1:K2"/>
    <mergeCell ref="J3:K3"/>
    <mergeCell ref="A3:B3"/>
    <mergeCell ref="A4:K4"/>
    <mergeCell ref="A5:K5"/>
  </mergeCells>
  <conditionalFormatting sqref="E7:G19">
    <cfRule type="expression" dxfId="0" priority="1">
      <formula>$AA7=1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topLeftCell="A6" workbookViewId="0">
      <selection activeCell="B11" sqref="B11"/>
    </sheetView>
  </sheetViews>
  <sheetFormatPr baseColWidth="10" defaultRowHeight="15" x14ac:dyDescent="0.25"/>
  <cols>
    <col min="2" max="2" width="12.85546875" customWidth="1"/>
    <col min="4" max="4" width="13.85546875" customWidth="1"/>
  </cols>
  <sheetData>
    <row r="1" spans="1:19" x14ac:dyDescent="0.25">
      <c r="A1" s="1" t="s">
        <v>5</v>
      </c>
      <c r="B1" s="1" t="s">
        <v>17</v>
      </c>
      <c r="C1" s="1" t="s">
        <v>18</v>
      </c>
      <c r="D1" s="6" t="s">
        <v>44</v>
      </c>
      <c r="E1" s="4" t="s">
        <v>6</v>
      </c>
      <c r="F1" s="1" t="s">
        <v>70</v>
      </c>
    </row>
    <row r="2" spans="1:19" ht="38.25" x14ac:dyDescent="0.25">
      <c r="A2" s="2" t="s">
        <v>8</v>
      </c>
      <c r="B2" s="2" t="s">
        <v>49</v>
      </c>
      <c r="C2" s="5" t="s">
        <v>19</v>
      </c>
      <c r="D2" s="7" t="s">
        <v>32</v>
      </c>
      <c r="E2" s="9" t="s">
        <v>65</v>
      </c>
      <c r="F2" s="10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9</v>
      </c>
      <c r="B3" s="2" t="s">
        <v>63</v>
      </c>
      <c r="C3" s="5" t="s">
        <v>20</v>
      </c>
      <c r="D3" s="7" t="s">
        <v>33</v>
      </c>
      <c r="E3" s="9" t="s">
        <v>69</v>
      </c>
      <c r="F3" s="10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10</v>
      </c>
      <c r="B4" s="2" t="s">
        <v>53</v>
      </c>
      <c r="C4" s="5" t="s">
        <v>21</v>
      </c>
      <c r="D4" s="7" t="s">
        <v>34</v>
      </c>
      <c r="E4" s="9" t="s">
        <v>66</v>
      </c>
      <c r="F4" s="10" t="s">
        <v>71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11</v>
      </c>
      <c r="B5" s="2" t="s">
        <v>50</v>
      </c>
      <c r="C5" s="5" t="s">
        <v>22</v>
      </c>
      <c r="D5" s="7" t="s">
        <v>35</v>
      </c>
      <c r="E5" s="9" t="s">
        <v>66</v>
      </c>
      <c r="F5" s="10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12</v>
      </c>
      <c r="B6" s="2" t="s">
        <v>61</v>
      </c>
      <c r="C6" s="5" t="s">
        <v>23</v>
      </c>
      <c r="D6" s="8" t="s">
        <v>36</v>
      </c>
      <c r="E6" s="9" t="s">
        <v>66</v>
      </c>
      <c r="F6" s="10" t="s">
        <v>71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13</v>
      </c>
      <c r="B7" s="2" t="s">
        <v>62</v>
      </c>
      <c r="C7" s="5" t="s">
        <v>24</v>
      </c>
      <c r="D7" s="7" t="s">
        <v>37</v>
      </c>
      <c r="E7" s="9" t="s">
        <v>66</v>
      </c>
      <c r="F7" s="10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14</v>
      </c>
      <c r="B8" s="2" t="s">
        <v>60</v>
      </c>
      <c r="C8" s="5" t="s">
        <v>25</v>
      </c>
      <c r="D8" s="7" t="s">
        <v>38</v>
      </c>
      <c r="E8" s="9" t="s">
        <v>66</v>
      </c>
      <c r="F8" s="10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15</v>
      </c>
      <c r="B9" s="2" t="s">
        <v>45</v>
      </c>
      <c r="C9" s="5" t="s">
        <v>26</v>
      </c>
      <c r="D9" s="7" t="s">
        <v>39</v>
      </c>
      <c r="E9" s="9" t="s">
        <v>66</v>
      </c>
      <c r="F9" s="10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48</v>
      </c>
      <c r="C10" s="5" t="s">
        <v>27</v>
      </c>
      <c r="D10" s="7" t="s">
        <v>40</v>
      </c>
      <c r="E10" s="9" t="s">
        <v>67</v>
      </c>
      <c r="F10" s="10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51</v>
      </c>
      <c r="C11" s="5" t="s">
        <v>28</v>
      </c>
      <c r="D11" s="7" t="s">
        <v>41</v>
      </c>
      <c r="E11" s="9" t="s">
        <v>68</v>
      </c>
      <c r="F11" s="10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46</v>
      </c>
      <c r="C12" s="5" t="s">
        <v>29</v>
      </c>
      <c r="D12" s="7" t="s">
        <v>42</v>
      </c>
      <c r="E12" s="9" t="s">
        <v>68</v>
      </c>
      <c r="F12" s="10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54</v>
      </c>
      <c r="C13" s="5" t="s">
        <v>30</v>
      </c>
      <c r="D13" s="7" t="s">
        <v>43</v>
      </c>
      <c r="E13" s="9" t="s">
        <v>68</v>
      </c>
      <c r="F13" s="10" t="s">
        <v>71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57</v>
      </c>
      <c r="C14" s="2" t="s">
        <v>31</v>
      </c>
      <c r="D14" s="3"/>
      <c r="E14" s="3"/>
      <c r="F14" s="10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47</v>
      </c>
      <c r="C15" s="3"/>
      <c r="D15" s="3"/>
      <c r="E15" s="3"/>
      <c r="F15" s="10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56</v>
      </c>
      <c r="C16" s="3"/>
      <c r="D16" s="3"/>
      <c r="E16" s="3"/>
      <c r="F16" s="10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58</v>
      </c>
      <c r="C17" s="3"/>
      <c r="D17" s="3"/>
      <c r="E17" s="3"/>
      <c r="F17" s="10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52</v>
      </c>
      <c r="C18" s="3"/>
      <c r="D18" s="3"/>
      <c r="E18" s="3"/>
      <c r="F18" s="10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55</v>
      </c>
      <c r="C19" s="3"/>
      <c r="D19" s="3"/>
      <c r="E19" s="3"/>
      <c r="F19" s="10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59</v>
      </c>
      <c r="C20" s="3"/>
      <c r="D20" s="3"/>
      <c r="E20" s="3"/>
      <c r="F20" s="10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3EF50D634152409E62760EDF6BDEB0" ma:contentTypeVersion="17" ma:contentTypeDescription="Crear nuevo documento." ma:contentTypeScope="" ma:versionID="79a09334539d62893554102ecfca5e4d">
  <xsd:schema xmlns:xsd="http://www.w3.org/2001/XMLSchema" xmlns:xs="http://www.w3.org/2001/XMLSchema" xmlns:p="http://schemas.microsoft.com/office/2006/metadata/properties" xmlns:ns2="edb2d03a-b0ac-4019-aba2-8f266c5a37b9" xmlns:ns3="dab95841-2a5b-4d06-988e-dcb998e97977" targetNamespace="http://schemas.microsoft.com/office/2006/metadata/properties" ma:root="true" ma:fieldsID="8cd9f802f5dad6737de4c19c0eba65bc" ns2:_="" ns3:_="">
    <xsd:import namespace="edb2d03a-b0ac-4019-aba2-8f266c5a37b9"/>
    <xsd:import namespace="dab95841-2a5b-4d06-988e-dcb998e979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b2d03a-b0ac-4019-aba2-8f266c5a37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3f6cc16-641d-429b-a009-b19071f41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95841-2a5b-4d06-988e-dcb998e979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9fe49ce-60f7-4787-8c20-1c59db95197a}" ma:internalName="TaxCatchAll" ma:showField="CatchAllData" ma:web="dab95841-2a5b-4d06-988e-dcb998e979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b2d03a-b0ac-4019-aba2-8f266c5a37b9">
      <Terms xmlns="http://schemas.microsoft.com/office/infopath/2007/PartnerControls"/>
    </lcf76f155ced4ddcb4097134ff3c332f>
    <_Flow_SignoffStatus xmlns="edb2d03a-b0ac-4019-aba2-8f266c5a37b9" xsi:nil="true"/>
    <TaxCatchAll xmlns="dab95841-2a5b-4d06-988e-dcb998e97977" xsi:nil="true"/>
  </documentManagement>
</p:properties>
</file>

<file path=customXml/itemProps1.xml><?xml version="1.0" encoding="utf-8"?>
<ds:datastoreItem xmlns:ds="http://schemas.openxmlformats.org/officeDocument/2006/customXml" ds:itemID="{1AC4DA98-FE80-4F7F-9335-EFC988F1DF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b2d03a-b0ac-4019-aba2-8f266c5a37b9"/>
    <ds:schemaRef ds:uri="dab95841-2a5b-4d06-988e-dcb998e979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2F77C2-FF77-4379-A0B0-4082477C2E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E69F18-FD8D-4CC6-9998-E56C1BE6A388}">
  <ds:schemaRefs>
    <ds:schemaRef ds:uri="edb2d03a-b0ac-4019-aba2-8f266c5a37b9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dab95841-2a5b-4d06-988e-dcb998e97977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SEGURIDAD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2024-11-22T14:59:05Z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0x010100233EF50D634152409E62760EDF6BDEB0</vt:lpwstr>
  </property>
  <property fmtid="{D5CDD505-2E9C-101B-9397-08002B2CF9AE}" pid="3" name="MediaServiceImageTags">
    <vt:lpwstr/>
  </property>
</Properties>
</file>