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defaultThemeVersion="166925"/>
  <mc:AlternateContent xmlns:mc="http://schemas.openxmlformats.org/markup-compatibility/2006">
    <mc:Choice Requires="x15">
      <x15ac:absPath xmlns:x15ac="http://schemas.microsoft.com/office/spreadsheetml/2010/11/ac" url="https://alimentosparaaprender-my.sharepoint.com/personal/vgalindo_uapa-pae_gov_co/Documents/Escritorio/6_ PAI/2023/PAI 2023/Planes institucionales y estrategicos 2023/"/>
    </mc:Choice>
  </mc:AlternateContent>
  <xr:revisionPtr revIDLastSave="3" documentId="13_ncr:1_{2777C3DF-1B44-4AF7-AEB2-13699043D85F}" xr6:coauthVersionLast="47" xr6:coauthVersionMax="47" xr10:uidLastSave="{DD91B9C2-3AB8-4511-9E09-D37F1A0F10DD}"/>
  <bookViews>
    <workbookView xWindow="-120" yWindow="-120" windowWidth="29040" windowHeight="15720" xr2:uid="{00000000-000D-0000-FFFF-FFFF00000000}"/>
  </bookViews>
  <sheets>
    <sheet name="PAI" sheetId="9" r:id="rId1"/>
    <sheet name="Historial de cambios" sheetId="8" r:id="rId2"/>
    <sheet name="Hoja1 (2)" sheetId="7" state="hidden" r:id="rId3"/>
    <sheet name="Hoja1" sheetId="4" state="hidden" r:id="rId4"/>
    <sheet name="Hoja3" sheetId="5" state="hidden" r:id="rId5"/>
    <sheet name="Hoja2" sheetId="2" state="hidden" r:id="rId6"/>
    <sheet name="Rubros" sheetId="3" state="hidden" r:id="rId7"/>
    <sheet name="Hoja3 (2)" sheetId="6" state="hidden" r:id="rId8"/>
  </sheets>
  <externalReferences>
    <externalReference r:id="rId9"/>
    <externalReference r:id="rId10"/>
    <externalReference r:id="rId11"/>
    <externalReference r:id="rId12"/>
    <externalReference r:id="rId13"/>
  </externalReferences>
  <definedNames>
    <definedName name="_xlnm._FilterDatabase" localSheetId="0" hidden="1">PAI!$A$9:$AO$62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5" i="9" l="1"/>
  <c r="Y13" i="9"/>
  <c r="Y26" i="9"/>
  <c r="AC18" i="9"/>
  <c r="AC19" i="9"/>
  <c r="AC20" i="9"/>
  <c r="AC22" i="9"/>
  <c r="AC23" i="9"/>
  <c r="AC25" i="9"/>
  <c r="AC26" i="9"/>
  <c r="AC27" i="9"/>
  <c r="AC28" i="9"/>
  <c r="AC29" i="9"/>
  <c r="AC30" i="9"/>
  <c r="AC31" i="9"/>
  <c r="AC32" i="9"/>
  <c r="AC33" i="9"/>
  <c r="AC34" i="9"/>
  <c r="AC35" i="9"/>
  <c r="AC36" i="9"/>
  <c r="AC37" i="9"/>
  <c r="AC38" i="9"/>
  <c r="AC39" i="9"/>
  <c r="AC40" i="9"/>
  <c r="AC41" i="9"/>
  <c r="AC42" i="9"/>
  <c r="AC44" i="9"/>
  <c r="AC45" i="9"/>
  <c r="AC46" i="9"/>
  <c r="AC47" i="9"/>
  <c r="AC48" i="9"/>
  <c r="AC49" i="9"/>
  <c r="AC50" i="9"/>
  <c r="AC51" i="9"/>
  <c r="AC52" i="9"/>
  <c r="AC53" i="9"/>
  <c r="AC54" i="9"/>
  <c r="AC55" i="9"/>
  <c r="AC56" i="9"/>
  <c r="AC57" i="9"/>
  <c r="AC58" i="9"/>
  <c r="AC59" i="9"/>
  <c r="AC60" i="9"/>
  <c r="AC61" i="9"/>
  <c r="AC62" i="9"/>
  <c r="AC17" i="9"/>
  <c r="AC16" i="9"/>
  <c r="AC15" i="9"/>
  <c r="AC14" i="9"/>
  <c r="Y17" i="9"/>
  <c r="Y14" i="9"/>
  <c r="Y16" i="9"/>
  <c r="Y18" i="9"/>
  <c r="Y19" i="9"/>
  <c r="Y20" i="9"/>
  <c r="Y21" i="9"/>
  <c r="Y22" i="9"/>
  <c r="Y23" i="9"/>
  <c r="Y24" i="9"/>
  <c r="Y25" i="9"/>
  <c r="Y27" i="9"/>
  <c r="Y28" i="9"/>
  <c r="Y29" i="9"/>
  <c r="Y31" i="9"/>
  <c r="Y32" i="9"/>
  <c r="Y33" i="9"/>
  <c r="Y34" i="9"/>
  <c r="Y35" i="9"/>
  <c r="Y36" i="9"/>
  <c r="Y37" i="9"/>
  <c r="Y38" i="9"/>
  <c r="Y39" i="9"/>
  <c r="Y40" i="9"/>
  <c r="Y41" i="9"/>
  <c r="Y42" i="9"/>
  <c r="Y43" i="9"/>
  <c r="Y44" i="9"/>
  <c r="Y45" i="9"/>
  <c r="Y46" i="9"/>
  <c r="Y47" i="9"/>
  <c r="Y48" i="9"/>
  <c r="Y49" i="9"/>
  <c r="Y50" i="9"/>
  <c r="Y51" i="9"/>
  <c r="Y52" i="9"/>
  <c r="Y53" i="9"/>
  <c r="Y54" i="9"/>
  <c r="Y55" i="9"/>
  <c r="Y56" i="9"/>
  <c r="Y57" i="9"/>
  <c r="Y58" i="9"/>
  <c r="Y59" i="9"/>
  <c r="Y60" i="9"/>
  <c r="Y61" i="9"/>
  <c r="Y62" i="9"/>
  <c r="Y12" i="9"/>
  <c r="Y10" i="9"/>
  <c r="Y11" i="9"/>
  <c r="W43" i="9" l="1"/>
  <c r="AF35" i="9"/>
  <c r="AF21" i="9"/>
  <c r="W21" i="9"/>
  <c r="AC21" i="9" s="1"/>
  <c r="AF43" i="9" l="1"/>
  <c r="AC4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tc={243F2185-CB82-4C72-AC5A-A8951F575234}</author>
    <author>tc={982172AA-E609-499D-ADE3-EEB7C9BD0262}</author>
    <author>tc={CBE24335-879C-4F95-A540-D0E1EF1E5FD2}</author>
    <author>tc={A0588688-0990-46B7-883C-F11BBDF6B1DB}</author>
  </authors>
  <commentList>
    <comment ref="X9"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
      </text>
    </comment>
    <comment ref="Z9"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de manera clara y concreta los avances adelantados durante el primer trimestre</t>
      </text>
    </comment>
    <comment ref="AA9" authorId="2" shapeId="0" xr:uid="{00000000-0006-0000-0000-00000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Mencionar el producto que de cuenta de lo proyectado en la columna V. 
Este insumo debe cargarse en la carpeta dispuesta por Planeación, referenciando la fila a la que corresponde la actividad y designar un nombre específico y corto al documento.  (Ejemplo: Fila 1. Política de administración del riesgo) 
</t>
      </text>
    </comment>
    <comment ref="AB9"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valor programado para el primer trimestre (Columna W), registrar el valor ejecutado en este mismo periodo</t>
      </text>
    </comment>
  </commentList>
</comments>
</file>

<file path=xl/sharedStrings.xml><?xml version="1.0" encoding="utf-8"?>
<sst xmlns="http://schemas.openxmlformats.org/spreadsheetml/2006/main" count="1255" uniqueCount="456">
  <si>
    <t xml:space="preserve">(1) ALINEACIÓN INSTITUCIONAL </t>
  </si>
  <si>
    <t>OBJETIVO ESTRATÉGICO</t>
  </si>
  <si>
    <t>POLÍTICAS DE GESTIÓN Y DESEMPEÑO INSTITUCIONAL - MIPG</t>
  </si>
  <si>
    <t>ARTICULACIÓN PLANES DECRETO 612 DE 2018</t>
  </si>
  <si>
    <t>(2) RESPONSABLE</t>
  </si>
  <si>
    <t>DEPENDENCIA</t>
  </si>
  <si>
    <t>NOMBRE DEL INDICADOR DE CUMPLIMIENTO</t>
  </si>
  <si>
    <t>FÓRMULA DE CÁLCULO</t>
  </si>
  <si>
    <t>UNIDAD DE MEDIDA</t>
  </si>
  <si>
    <t>RUBRO</t>
  </si>
  <si>
    <t>VALOR ANUAL ASIGNADO</t>
  </si>
  <si>
    <t>META FÍSICA ANUAL</t>
  </si>
  <si>
    <t>Trimestre I</t>
  </si>
  <si>
    <t>Trimestre II</t>
  </si>
  <si>
    <t>Trimestre III</t>
  </si>
  <si>
    <t>Trimestre IV</t>
  </si>
  <si>
    <t>Programación Meta</t>
  </si>
  <si>
    <t>Descripción Meta</t>
  </si>
  <si>
    <t>Programación Recursos</t>
  </si>
  <si>
    <t>Porcentaje</t>
  </si>
  <si>
    <t>Número</t>
  </si>
  <si>
    <t>Documento</t>
  </si>
  <si>
    <t xml:space="preserve">OBJETIVO DE DESARROLLO SOSTENIBLE - ODS </t>
  </si>
  <si>
    <t>UNIDAD ADMINISTRATIVA ESPECIAL DE ALIMENTACIÓN ESCOLAR - ALIMENTOS PARA APRENDER</t>
  </si>
  <si>
    <t>OFICINA DE PLANEACIÓN</t>
  </si>
  <si>
    <t>DIMENSIÓN DEL MIPG</t>
  </si>
  <si>
    <t>Dirección General - Planeación</t>
  </si>
  <si>
    <t>Dirección General - Comunicaciones</t>
  </si>
  <si>
    <t>Dirección General - Jurídica</t>
  </si>
  <si>
    <t>Subdirección General</t>
  </si>
  <si>
    <t>Subdirección de Fortalecimiento</t>
  </si>
  <si>
    <t>Subdirección de Información</t>
  </si>
  <si>
    <t>Subdirección de Análisis, Calidad e Innovación</t>
  </si>
  <si>
    <t>Oficina de Control Interno</t>
  </si>
  <si>
    <t>Subdirección de Gestión Corporativa</t>
  </si>
  <si>
    <t>PROCESO SIG</t>
  </si>
  <si>
    <t>Direccionamiento Estratégico</t>
  </si>
  <si>
    <t>Gestión de la Información</t>
  </si>
  <si>
    <t>Gestión de Análisis, Calidad e Innovación</t>
  </si>
  <si>
    <t>Gestión de Fortalecimiento</t>
  </si>
  <si>
    <t>Gestión del Talento Humano</t>
  </si>
  <si>
    <t>Gestión Financiera</t>
  </si>
  <si>
    <t>Gestión Contractual y Adquisiciones</t>
  </si>
  <si>
    <t>Gestión Documental</t>
  </si>
  <si>
    <t>Gestión Administrativa</t>
  </si>
  <si>
    <t>Servicio de Atención al Ciudadano</t>
  </si>
  <si>
    <t>Mejoramiento Continuo</t>
  </si>
  <si>
    <t>Plan Institucional de Archivos de la Entidad ­PINAR</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</si>
  <si>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</si>
  <si>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</si>
  <si>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</si>
  <si>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</si>
  <si>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</si>
  <si>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</si>
  <si>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</si>
  <si>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</si>
  <si>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</si>
  <si>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</si>
  <si>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Plan de Seguridad y Privacidad de la Información</t>
  </si>
  <si>
    <t>C-2201-0700-2-0-2201079-03</t>
  </si>
  <si>
    <t>C-2201-0700-2-0-2201079-02</t>
  </si>
  <si>
    <t>C-2201-0700-2-0-2201033-02</t>
  </si>
  <si>
    <t>C-2201-0700-2-0-2201006-02</t>
  </si>
  <si>
    <t>Rubro</t>
  </si>
  <si>
    <t>Descripción</t>
  </si>
  <si>
    <t>C-2201-0700-2-0-2201079-03 </t>
  </si>
  <si>
    <t>TRANSFERENCIAS CORRIENTES - SERVICIO DE APOYO FINANCIERO A ENTIDADES TERRITORIALES PARA LA EJECUCIÓN DE ESTRATEGIAS DE PERMANENCIA CON ALIMENTACIÓN ESCOLAR - APOYO A LA IMPLEMENTACION DEL PROGRAMA DE ALIMENTACION ESCOLAR - ALIMENTOS PARA APRENDER NA</t>
  </si>
  <si>
    <t>ADQUISICIÓN DE BIENES Y SERVICIOS - SERVICIO DE APOYO FINANCIERO A ENTIDADES TERRITORIALES PARA LA EJECUCIÓN DE ESTRATEGIAS DE PERMANENCIA CON ALIMENTACIÓN ESCOLAR</t>
  </si>
  <si>
    <t>C-2201-0700-2-0-2201033-02 </t>
  </si>
  <si>
    <t>ADQ BIENES Y SERVICIOS - SERVICIO DE FOMENTO PARA LA PERMANENCIA EN PROGRAMAS DE EDUCACIÓN FORMAL</t>
  </si>
  <si>
    <t>C-2201-0700-2-0-2201006-02 </t>
  </si>
  <si>
    <t>ADQ BIENES Y SERVICIOS - SERVICIO DE ASISTENCIA TECNICA EN EDUCACIÓN</t>
  </si>
  <si>
    <t xml:space="preserve">OBJETIVO ESPECÍFICO PROYECTO DE INVERSIÓN </t>
  </si>
  <si>
    <t xml:space="preserve">PRODUCTO PROYECTO DE INVERSIÓN </t>
  </si>
  <si>
    <t xml:space="preserve">ACTIVIDAD PROYECTO DE INVERSIÓN </t>
  </si>
  <si>
    <t>CATALIZADOR BASES PND</t>
  </si>
  <si>
    <t>Generar capacidades técnicas, jurídicas, financieras y administrativas para la implementación del Programa</t>
  </si>
  <si>
    <t xml:space="preserve">
Servicio de asistencia técnica en educación inicial, preescolar, básica y media</t>
  </si>
  <si>
    <t>Brindar asistencia técnica y acompañamiento para la implementación del programa en las Entidades Territoriales</t>
  </si>
  <si>
    <t>Dar lineamientos técnicos y administrativos orientados a la operación del Plan de Alimentación Escolar</t>
  </si>
  <si>
    <t>Implementar la operación del PAE a nivel nacional</t>
  </si>
  <si>
    <t>Diseñar e implementar mecanismos de gestión preventiva y monitoreo crítico para la operación del PAE</t>
  </si>
  <si>
    <t>Desarrollar e implementar instrumentos para la consolidación y procesamiento de la información relacionada con la operación del programa.</t>
  </si>
  <si>
    <t>Mejorar los esquemas de financiación del Programa de Alimentación Escolar</t>
  </si>
  <si>
    <t>Servicio de apoyo financiero a entidades territoriales para la ejecución de estrategias de permanencia con alimentación escolar</t>
  </si>
  <si>
    <t>Distribuir a las entidades territoriales, los recursos del Presupuesto General de la Nación, destinados a cofinanciar la operación del Programa de Alimentación Escolar, atendiendo los criterios de focalización y priorización</t>
  </si>
  <si>
    <t>Hacer seguimiento a la operación y ejecución de los recursos asignados del Programa de Alimentación Escolar a las Entidades Territoriales.</t>
  </si>
  <si>
    <t>Posicionar el Programa de Alimentación Escolar y promover la alimentación saludable</t>
  </si>
  <si>
    <t>Servicio de fomento para la permanencia en programas de educación formal</t>
  </si>
  <si>
    <t>Diseñar y poner en marcha mecanismos para la divulgación del Programa de Alimentación Escolar y la promoción de hábitos de alimentación saludable</t>
  </si>
  <si>
    <t>Realizar eventos que promuevan la interacción, la apropiación y el trabajo articulado y corresponsable con los actores del Programa.</t>
  </si>
  <si>
    <t>Brindar orientaciones a partir de estudios técnicos que garanticen la calidad y la alimentación saludable en la prestación del servicio de alimentación escolar</t>
  </si>
  <si>
    <t xml:space="preserve">Direccionamiento Estratégico </t>
  </si>
  <si>
    <t xml:space="preserve">Talento Humano </t>
  </si>
  <si>
    <t xml:space="preserve">Gestión con valores para resultados </t>
  </si>
  <si>
    <t xml:space="preserve">Información y comunicación </t>
  </si>
  <si>
    <t xml:space="preserve">Gestión del conocimiento </t>
  </si>
  <si>
    <t xml:space="preserve">Control Interno </t>
  </si>
  <si>
    <t xml:space="preserve">Evaluación de resultados </t>
  </si>
  <si>
    <t xml:space="preserve">6.	Avanzar en el desarrollo del ecosistema de información del PAE. </t>
  </si>
  <si>
    <t xml:space="preserve">1.	Promover la cobertura universal del PAE </t>
  </si>
  <si>
    <t xml:space="preserve">2.	Garantizar oportunidad y continuidad de la operación del PAE </t>
  </si>
  <si>
    <t>5.	Avanzar en modelos diferenciales de ejecución del programa</t>
  </si>
  <si>
    <t>7.	Promover la transparencia del PAE</t>
  </si>
  <si>
    <t>8.	Promover el desarrollo y crecimiento de las economías locales</t>
  </si>
  <si>
    <t xml:space="preserve">9. Fortalecer la gestión institucional de la UApA </t>
  </si>
  <si>
    <t xml:space="preserve">3. Compras y Contratación Pública </t>
  </si>
  <si>
    <t xml:space="preserve">4. Talento humano </t>
  </si>
  <si>
    <t xml:space="preserve">5. Integridad </t>
  </si>
  <si>
    <t xml:space="preserve">6. Transparencia, acceso a la información pública y lucha contra la corrupción </t>
  </si>
  <si>
    <t xml:space="preserve">7. Fortalecimiento organizacional y simplificación de procesos </t>
  </si>
  <si>
    <t>8. Servicio al ciudadano</t>
  </si>
  <si>
    <t xml:space="preserve">9. Participación ciudadana en la gestión pública </t>
  </si>
  <si>
    <t xml:space="preserve">10.Racionalización de trámites  </t>
  </si>
  <si>
    <t xml:space="preserve">11.Gobierno digital </t>
  </si>
  <si>
    <t xml:space="preserve">12.Seguridad digital </t>
  </si>
  <si>
    <t xml:space="preserve">13.Defensa jurídica </t>
  </si>
  <si>
    <t>14.Mejora normativa</t>
  </si>
  <si>
    <t>15.Gestión del conocimiento y la innovación</t>
  </si>
  <si>
    <t xml:space="preserve">16.Gestión documental </t>
  </si>
  <si>
    <t>17.Gestión de la información estadística</t>
  </si>
  <si>
    <t>18.Seguimiento y evaluación del desempeño institucional</t>
  </si>
  <si>
    <t xml:space="preserve">1. Planeación Institucional </t>
  </si>
  <si>
    <t xml:space="preserve">2. Gestión presupuestal y eficiencia del gasto público </t>
  </si>
  <si>
    <t xml:space="preserve">19. Control interno </t>
  </si>
  <si>
    <t xml:space="preserve">OBJETIVO ESPECÍFICO </t>
  </si>
  <si>
    <t xml:space="preserve">PRODUCTO </t>
  </si>
  <si>
    <t xml:space="preserve">ACTIVIDAD </t>
  </si>
  <si>
    <t xml:space="preserve">3.	Aumentar la atención mediante modalidades de comida caliente </t>
  </si>
  <si>
    <t>4.	Garantizar la atención con pertinencia territorial</t>
  </si>
  <si>
    <t>EJE TRANSFORMADOR BASES PND</t>
  </si>
  <si>
    <t>RETO</t>
  </si>
  <si>
    <t xml:space="preserve">Seguridad humana y justicia social </t>
  </si>
  <si>
    <t xml:space="preserve">Derecho humano a la alimentación </t>
  </si>
  <si>
    <t xml:space="preserve">CATALIZADORES </t>
  </si>
  <si>
    <t xml:space="preserve">Garantía de derechos como fundamento de la dignidad humana y condiciones para el bienestar </t>
  </si>
  <si>
    <t>Alimentos sanos y seguros para alimentar a Colombia, y que cumplan estándares en
materia de sanidad e inocuidad en la cadena alimentaria.</t>
  </si>
  <si>
    <t>Lucha frontal contra el hambre: consumo de alimentos adecuados y adaptados a las
necesidades de los colombianos.</t>
  </si>
  <si>
    <t xml:space="preserve">Política de inclusión productiva con trabajo decente y apoyo al emprendimiento </t>
  </si>
  <si>
    <t>Gobernanza multinivel políticas públicas asociadas al Derecho Humano a la Alimentación Adecuada (DHAA)</t>
  </si>
  <si>
    <t>(3) ACTIVIDAD</t>
  </si>
  <si>
    <t>(4) MEDICIÓN DE CUMPLIMIENTO</t>
  </si>
  <si>
    <t>(5) RECURSOS</t>
  </si>
  <si>
    <t>(6) METAS</t>
  </si>
  <si>
    <t>ODS N°4
“Garantizar una educación inclusiva y equitativa de calidad y promover oportunidades de aprendizaje permanente para todos”</t>
  </si>
  <si>
    <t>Publicaciones en medios institucionales</t>
  </si>
  <si>
    <t xml:space="preserve">Documento que contiene: Imágenes, publicaciones en redes sociales, enlaces de la página web </t>
  </si>
  <si>
    <t>Notas publicadas en medios de comunicación externos</t>
  </si>
  <si>
    <t>Documento que contiene evidencia de la publicación de la gestión de la UApA</t>
  </si>
  <si>
    <t xml:space="preserve">Campañas realizadas </t>
  </si>
  <si>
    <t>Documento de estrategia de comunicación 2023</t>
  </si>
  <si>
    <t>Ejecutar la estrategia de comunicación interna</t>
  </si>
  <si>
    <t>Seguimientos realizados a la campaña de comunicación interna</t>
  </si>
  <si>
    <t>Número de seguimientos realizados</t>
  </si>
  <si>
    <t>Informe de seguimiento</t>
  </si>
  <si>
    <t>Jornadas de activación realizadas</t>
  </si>
  <si>
    <t>Informe de jornada de activación</t>
  </si>
  <si>
    <t>Lineamientos elaborados de planeación estratégica</t>
  </si>
  <si>
    <r>
      <t xml:space="preserve">Documento de planeación estratégica </t>
    </r>
    <r>
      <rPr>
        <sz val="10"/>
        <color rgb="FFFF0000"/>
        <rFont val="Arial"/>
        <family val="2"/>
      </rPr>
      <t>aprobado por el Consejo Directivo</t>
    </r>
  </si>
  <si>
    <t>Avance en la implementación del plan de acción del MIPG</t>
  </si>
  <si>
    <t>Construcción del plan de accion a ejecutar en la vigencia 2023
Evidencia del desarrollo de cada acción programada para el trimestre</t>
  </si>
  <si>
    <t xml:space="preserve">Implementar los componentes que hacen parte del Sistema Integrado de Gestión de la UApA según las fases de cada sistema. </t>
  </si>
  <si>
    <t>Actividades programadas para el trimestre
Evidencia del desarrollo de cada acción 
Informe de avance y socialización al Comité Institucional de Gestión y Desempeño</t>
  </si>
  <si>
    <t xml:space="preserve">Actividades programadas para el trimestre
Evidencia del desarrollo de cada acción 
</t>
  </si>
  <si>
    <t>Actividades programadas para el trimestre
Evidencia del cumplimiento de las actividades programadas para el trimestre
Informe de avance y socialización al Comité Institucional de Gestión y Desempeño</t>
  </si>
  <si>
    <t>Actividades programadas para el trimestre
Evidencia del cumplimiento de las actividades programadas para el trimestre</t>
  </si>
  <si>
    <t>Desarrollo del modelo de distribución de recursos.</t>
  </si>
  <si>
    <t>Implementación del modelo de distribución de recursos</t>
  </si>
  <si>
    <t>Seguimiento y control de la implementación del modelo de disitribución de recursos</t>
  </si>
  <si>
    <t>Porcentaje de avance de la ejecución de la auditoría</t>
  </si>
  <si>
    <t>Fase No 2, finalizada en octubre y con tercer pago de la fase 2, previsto para octubre 100% de las ETC auditadas; Fase No 3 finalizada en Noviembre (10%); Liquidación del contrato prevista en diciembre, 10% del pago</t>
  </si>
  <si>
    <t>Porcentaje de reporte oportuno de la información en el CHIP por las 97 ETC</t>
  </si>
  <si>
    <t>Revisión y análisis de la información relacionada en el primer trimestre por la ETC en la plataforma CHIP, previsto para el mes de abril</t>
  </si>
  <si>
    <t xml:space="preserve">Plan de trabajo para la revisión y actualización de los lineamientos, anexos, documentos e instrumentos para la operación del PAE y avance en la resolución </t>
  </si>
  <si>
    <t>Resolución y anexos técnicos actualizados y presentados a las ETC para la operación del PAE en la vigencia 2024</t>
  </si>
  <si>
    <t xml:space="preserve">Documentos e instrumentos validados con las ETC y ajuste de caja de herramientas para la operación del PAE 2024 </t>
  </si>
  <si>
    <t xml:space="preserve">Seguimiento y evaluación de la apropiación de lineamientos PAE y diseño de notas y documentos técnicos orientadores y complementarios para la operación del PAE. </t>
  </si>
  <si>
    <t xml:space="preserve">Modelo de seguimiento, monitoreo y control del PAE diseñado y validado. </t>
  </si>
  <si>
    <t xml:space="preserve">Marco conceptual y ruta metodológica para el seguimiento, monitoreo y control del PAE </t>
  </si>
  <si>
    <t xml:space="preserve">Portafolio de acciones innovadoras y buenas prácticas para la operación del PAE en le territorio. </t>
  </si>
  <si>
    <t xml:space="preserve">Gobernanza multinivel políticas públicas asociadas al Derecho Humano a la Alimentación Adecuada (DHAA). </t>
  </si>
  <si>
    <t>Brindar Asistencia Técnica Integral a cada una de las Entidades Territoriales Certificadas para la implementación del PAE</t>
  </si>
  <si>
    <t>Realizar el desarrollo y la implementación de las fases del ecosistema SiPAE</t>
  </si>
  <si>
    <t>Aunar esfuerzos entre el Banco Mundial y la Unidad Administrativa Especial de Alimentación Escolar para el acompañamiento en el desarrollo, de los subsistemas para alcanzar el 100% del Ecosistema SiPAE.</t>
  </si>
  <si>
    <t>Capacitar 48 ETC (Registro fotografico y listas de asistencia)</t>
  </si>
  <si>
    <t>Capacitar 49 ETC(Registro fotografico y listas de asistencia)</t>
  </si>
  <si>
    <t>Realizar el reporte de la rendición de la cuenta mensual, anual y/o semestral ante la CGR en el aplicativo SIRECI.</t>
  </si>
  <si>
    <t>Certificados de reporte</t>
  </si>
  <si>
    <t>Número de Certificados de rendición reportados</t>
  </si>
  <si>
    <t>Acuse de aceptación de obras inconclusas mensual.
Acuse de aceptación de rendición contractual mensual.</t>
  </si>
  <si>
    <t>Acuse de aceptación de obras inconclusas mensual.
Acuse de aceptación de rendición contractual mensual.
Acuse de aceptación de rendición de posconflicto semestral.
Acuse de aceptación de rendición de Cuenta Anual Consolidada - 2022</t>
  </si>
  <si>
    <t>Elaborar y publicar los informes elaborados, en materia de control interno.</t>
  </si>
  <si>
    <t>Informes elaborados</t>
  </si>
  <si>
    <t>Número de Informes elaborados y publicados</t>
  </si>
  <si>
    <t>Informe PQRSD
Seguimiento al PAAC
Seguimiento a riesgos institucionales
Informe de la audiencia de rendición de cuentas vigencia 2022</t>
  </si>
  <si>
    <t>Informe semestral de evaluación del sistema de control interno vigencia 2022
Informe PQRSD
Informe de evaluación a la gestión institucional (evaluación por dependencias)
Informe LITIGOB - EKOGUI vigencia 2022
Informe de austeridad del gasto
Seguimiento al PAAC
Seguimiento a riesgos institucionales
Seguimiento a la contratación</t>
  </si>
  <si>
    <t>Ejecutar el Programa de Auditorías Internas Integradas</t>
  </si>
  <si>
    <t>Conforme al Plan de Auditorías</t>
  </si>
  <si>
    <t>Realizar seguimiento a los Planes de Mejoramiento como producto de la evaluación a la gestión institucional.</t>
  </si>
  <si>
    <t>Informes de seguimiento a los planes de mejoramiento</t>
  </si>
  <si>
    <t>Número de seguimientos realizados a los PMI existentes</t>
  </si>
  <si>
    <t>Seguimiento semestral  a los PMI existentes</t>
  </si>
  <si>
    <t>Estrategia de comunicación interna diseñada</t>
  </si>
  <si>
    <t>Sumatoria de publicaciones realizadas</t>
  </si>
  <si>
    <t xml:space="preserve">Sumatoria de notas publicadas </t>
  </si>
  <si>
    <t xml:space="preserve">Informe de ejecución de la campaña </t>
  </si>
  <si>
    <t>Sumatoria de campañas realizadas</t>
  </si>
  <si>
    <t xml:space="preserve">Documento de Estrategia de campaña  
Informe de ejecución de la campaña </t>
  </si>
  <si>
    <t>Realizar jornadas de activación para acercar a los grupos de valor a la UApA</t>
  </si>
  <si>
    <t xml:space="preserve">Sumatoria de jornadas de activación realizadas </t>
  </si>
  <si>
    <t>Definir los lineamientos de la planeación estratégica para orientar la gestión de la Unidad y realizar su seguimiento.</t>
  </si>
  <si>
    <t>Sumatoria de documentos elaborados</t>
  </si>
  <si>
    <t>(Número de actividades ejecutadas/Número de actividades programadas)*100</t>
  </si>
  <si>
    <t>Avance en la implementación del plan de acción del SIG</t>
  </si>
  <si>
    <t>Plan de trabajo elaborado
Identificación de requisitos a cumplir de cada componente del SIG y programación de actividades
Evidencia del cumplimiento de las actividades programadas para el trimestre</t>
  </si>
  <si>
    <t>Diseñar un modelo de Distribución de recursos, que incluya criterios de equidad y eficacia para asignar oportunamente los recursos a las ETC.</t>
  </si>
  <si>
    <t>Revisión y análisis de la información relacionada en el segundo trimestre por la ETC en la plataforma CHIP, previsto para el mes de julio</t>
  </si>
  <si>
    <t>(No de Fases desarrolladas/No de Fases programadas)*100</t>
  </si>
  <si>
    <t>(Fase ejecutada/Fase programada)*100</t>
  </si>
  <si>
    <t>Avance en la implementación del plan de acción de la NTC para el PAE</t>
  </si>
  <si>
    <t>(Número de actividades desarrolladas / total actividades del plan)*100</t>
  </si>
  <si>
    <t>Avance en la ejecución del plan de trabajo</t>
  </si>
  <si>
    <t>Avance en el diseño e implementación de estrategias</t>
  </si>
  <si>
    <t>Número de encuentros realizados</t>
  </si>
  <si>
    <t xml:space="preserve">Avance en el desarrollo del Subsistema SiGEPAE </t>
  </si>
  <si>
    <t>Número de ETC capacitadas</t>
  </si>
  <si>
    <t>Avance de las auditorías internas</t>
  </si>
  <si>
    <t>(Número de auditorias ejecutadas / Total auditorías programadas) * 100</t>
  </si>
  <si>
    <t>Difundir en los medios institucionales la gestión que se realiza desde la UApA</t>
  </si>
  <si>
    <t>Producir y publicar la gestión que realiza la UApA en medios de comunicación externos</t>
  </si>
  <si>
    <t>Realizar  campañas de comunicación para difundir, en todo el territorio nacional los temas estratégicos y logros del PAE</t>
  </si>
  <si>
    <t>Diseñar una estrategia de comunicación interna para la promoción y el posicionamiento de temas institucionales</t>
  </si>
  <si>
    <t>Documentos elaborados</t>
  </si>
  <si>
    <t xml:space="preserve">Documento que contiene análisis de información para la toma de decisiones </t>
  </si>
  <si>
    <t>Realizar la auditoría externa para la verificación y seguimiento del cumplimiento de los Lineamientos Técnico-Administrativos del Programa de Alimentación Escolar PAE e Identificar las fortalezas y las acciones a mejorar en la implementación, desarrollo y cierre del Programa en las ETC auditadas</t>
  </si>
  <si>
    <t>Realizar la distribución de los recursos a las ETC para la operación del Programa de Alimentación Escolar en territorio.</t>
  </si>
  <si>
    <t>Recursos girados a las ETC</t>
  </si>
  <si>
    <t>Sumatoria de recursos girados a las ETC</t>
  </si>
  <si>
    <t>Acto administrativo de compromiso obligación y giro.</t>
  </si>
  <si>
    <t>Verificar en la plataforma CHIP, la información referente a la ejecución de los contratos y recursos relacionados con el Programa de Alimentación Escolar - PAE</t>
  </si>
  <si>
    <t>Informes publicados</t>
  </si>
  <si>
    <t>Número de informes publicados</t>
  </si>
  <si>
    <t>(Número de ETC con reporte oportuno/Número total de ETC)*100</t>
  </si>
  <si>
    <t xml:space="preserve">Avance en la identificación de línea de base ( necesidades de ATI)
ETC con acciones de asistencia técnica integral 
</t>
  </si>
  <si>
    <t>Número de Entidades Territoriales con indentificación de línea de base ( necesidades de ATI)
Número de Entidades Territoriales con acciones de asistencia técnica integral</t>
  </si>
  <si>
    <t>Desarrollar un encuentro nacional para fortalecer las acciones de implementación del PAE</t>
  </si>
  <si>
    <t xml:space="preserve"> Entidades Territoriales con indentificación de línea de base ( necesidades de ATI)
 Entidades Territoriales con acciones de asistencia técnica integral</t>
  </si>
  <si>
    <t xml:space="preserve">* Fortalecimiento Territorial en los 5 Ejes Estructurales
* Planeación vigencia entrante
</t>
  </si>
  <si>
    <t>Sumatoria de ETC capacitadas</t>
  </si>
  <si>
    <t>(Total requerimientos desarrollados / total requerimientos) * 100</t>
  </si>
  <si>
    <t>Formular y ejecutar el plan de acción del MIPG con el fin de mejorar el desempeño y la gestión institucional</t>
  </si>
  <si>
    <t>Vigencias Futuras
Sondeo de mercado
Anlisis Economico y Financiero
Estudios previos</t>
  </si>
  <si>
    <t>Procesos Pre contractuales
Procesos contractuales</t>
  </si>
  <si>
    <t xml:space="preserve">Seguimiento a la ejecución de los contratos </t>
  </si>
  <si>
    <t>Encuentro realizado</t>
  </si>
  <si>
    <t>Adelantar las acciones necesarias para la construcción de la Norma Técnica de Calidad para el Programa de Alimentación Escolar - PAE.</t>
  </si>
  <si>
    <t>Revisar y actualizar lineamientos, anexos técnicos, documentos e instrumentos que favorezcan la operación del Programa de Alimentación Escolar - PAE con pertinencia territorial</t>
  </si>
  <si>
    <t>Diseñar e implementar estrategias para el desarrollo de  capacidades institucionales y comunitarias en la gestión y operación del Programa de Alimentación Escolar - PAE.</t>
  </si>
  <si>
    <t>Número de actividades diseñadas e implementadas en el marco de las estrategias  definidas para el desarrollo de capacidades institucionales y comunitarias en la gestión y operación del PAE / Total de actividades previstas en cada una de las estrategias para desarrollo de capacidades institucionales y comunitarias en la gestión y operación del PAE*100</t>
  </si>
  <si>
    <t>Elaborar el modelo de seguimiento, monitoreo y control del Programa de Alimentación Escolar - PAE.</t>
  </si>
  <si>
    <t>Número de actividades desarrolladas del plan de trabajo para el diseño del modelo de seguimiento, monitoreo y control del PAE/Total de actividades del plan de trabajo*100</t>
  </si>
  <si>
    <t xml:space="preserve">Elaborar un portafolio de acciones innovadoras y buenas prácticas para la operación del Programa de Alimentación Escolar - PAE en el territorio y desarrollo de nuevos modelos para el fortalecimiento de la operación del programa con enfoque territorial diferencial. </t>
  </si>
  <si>
    <t>Número de actividades diseñadas/Número de actividades proyectadas*100</t>
  </si>
  <si>
    <t>Generar planes de fortalecimiento para las Entidades Territoriales Certificadas - ETC que lo requieran en el marco de la implementación de los ejes estructurales del Programa de Alimentación Escolar - PAE</t>
  </si>
  <si>
    <t xml:space="preserve">Informe de las ETC con planes de fortalecimiento  </t>
  </si>
  <si>
    <t>Informe con el avance de los planes de fortalecimiento para las Entidades Territoriales Certificadas  en el marco de la implementación de los ejes estructurales del Programa.</t>
  </si>
  <si>
    <t>Realizar seguimiento a la implementación de los diferentes mecanismos de control social y participación ciudadana en las 97 Entidades Territoriales Certificadas - ETC de acuerdo con lo establecido en la normatividad.</t>
  </si>
  <si>
    <t>Informes de seguimiento trimestral elaborados</t>
  </si>
  <si>
    <t>Informe de seguimiento a la implementación de los diferentes mecanismos de control social y participación ciudadana por parte de las ETC</t>
  </si>
  <si>
    <t>Talento Humano</t>
  </si>
  <si>
    <t>Plan anual de vacantes</t>
  </si>
  <si>
    <t>Mantener actualizada la Oferta Publica Empleo de Carrera (OPEC) en el aplicativo SIMO 4.0 de la CNSC.</t>
  </si>
  <si>
    <t>Opec actualizada</t>
  </si>
  <si>
    <t>No de cargos reportados / total de cargos en vacancia definitiva * 100</t>
  </si>
  <si>
    <t>Pantallazo del reporte</t>
  </si>
  <si>
    <t>Proveer oportunamente las vacantes disponibles durante la vigencia</t>
  </si>
  <si>
    <t>Porcentaje de provisión de la planta</t>
  </si>
  <si>
    <t>No de cargos provistos / total de cargos de la planta * 100</t>
  </si>
  <si>
    <t>Cuadro agregado con reporte de vacantes</t>
  </si>
  <si>
    <t>Análisis de necesidades de personal</t>
  </si>
  <si>
    <t>Número de documentos</t>
  </si>
  <si>
    <t>Sumatoria</t>
  </si>
  <si>
    <t>Revisión del mapa de procesos</t>
  </si>
  <si>
    <t>Proyecto de estructura
cargas de trabajo
Proyecto de planta
Manual de funciones
Estudio técnico</t>
  </si>
  <si>
    <t>Análisis de disponibilidad de personal e identificación fuentes de financiación de personal</t>
  </si>
  <si>
    <t>Porcentaje de ejecución de gastos de personal</t>
  </si>
  <si>
    <t>Compromiso presupuestal / Apropiación disponible * 100</t>
  </si>
  <si>
    <t>Ejecución presupuestal</t>
  </si>
  <si>
    <t>Articulación de la formación y capacitación con las áreas internas de la Unidad</t>
  </si>
  <si>
    <t>Número de capacitaciones internas</t>
  </si>
  <si>
    <t>Listas de asistencia</t>
  </si>
  <si>
    <t>Formación y capacitación en temas específicos de acuerdo con las necesidades detectadas</t>
  </si>
  <si>
    <t>Número de cursos de formación</t>
  </si>
  <si>
    <t xml:space="preserve">Llevar a cabo el programa de Inducción y reinducción con el fin de generar una cultura organizacional y fortalecer el sentido de pertenencia hacia la Unidad </t>
  </si>
  <si>
    <t>Eventos de inducción y reinducción</t>
  </si>
  <si>
    <t>Fortalecimiento de habilidades blandas en los funcionarios y directivos de la UApA</t>
  </si>
  <si>
    <t>Gestión pública, buen gobierno, cultura del servicio e integridad</t>
  </si>
  <si>
    <t>Plan de bienestar e incentivos</t>
  </si>
  <si>
    <t>Articulación con entidades promotoras de salud, ARL, DAFP y caja de compensación para ofrecer beneficios a los servidores de la Unidad</t>
  </si>
  <si>
    <t>Número de actividades articuladas</t>
  </si>
  <si>
    <t>Difusión de la actividad</t>
  </si>
  <si>
    <t>Fomento a la recreación y el deporte y uso del tiempo libre</t>
  </si>
  <si>
    <t>Número de actividades ejecutadas</t>
  </si>
  <si>
    <t>Medición de clima laboral</t>
  </si>
  <si>
    <t>Informe</t>
  </si>
  <si>
    <t>Un informe</t>
  </si>
  <si>
    <t>Informe de medición de clima</t>
  </si>
  <si>
    <t>Preparación de pre - pensionados</t>
  </si>
  <si>
    <t>Otorgar estímulos a los servidores y salario emocional</t>
  </si>
  <si>
    <t xml:space="preserve">Porcentaje de estímulos o salario emocional </t>
  </si>
  <si>
    <t>Número de estimulos - salario emocional otorgado / Número de estimulos - salario emocional solicitado</t>
  </si>
  <si>
    <t>informe sobre estímulos - salario emocional otorgados</t>
  </si>
  <si>
    <t>Revisión y factibilidad de la implementación de la estrategia de Teletrabajo en la Unidad</t>
  </si>
  <si>
    <t>Proyecto de teletrabajo</t>
  </si>
  <si>
    <t>Proyecto sobre la implementación de teletrabajo en la Unidad}</t>
  </si>
  <si>
    <t>Mejoramiento de la convivencia laboral</t>
  </si>
  <si>
    <t>Culminar el diseño y documentación del SGSST</t>
  </si>
  <si>
    <t>Procedimiento de gestión del cambio
Guía de evaluaciones médico ocupacionales</t>
  </si>
  <si>
    <t>Profesiograma
Manual del SG-SST
Política de prevensión de consumo y abuso de acohol, drogas ilícitas y tabaquismo</t>
  </si>
  <si>
    <t>Formular los programas de: medicina preventiva y del trabajo, higiene industrial y seguridad industrial</t>
  </si>
  <si>
    <t>Número de programas formulados</t>
  </si>
  <si>
    <t>Programa de seguridad industrial</t>
  </si>
  <si>
    <t>Programa de medicina preventiva y del trabajo y programa de higuiene industrial</t>
  </si>
  <si>
    <t>Ejecutar los programas según lo programado</t>
  </si>
  <si>
    <t>Porcentaje de ejecución del programa</t>
  </si>
  <si>
    <t>número de actividades cumplidas y ejecutadas / total de actividades programadas en el periodo</t>
  </si>
  <si>
    <t>Actividades ejecutadas en el perdiodo</t>
  </si>
  <si>
    <t xml:space="preserve">Revisión por la alta dirección </t>
  </si>
  <si>
    <t>Acta</t>
  </si>
  <si>
    <t>Acta de revisión por parte de la alta dirección del SG-SST</t>
  </si>
  <si>
    <t>Formular y ejecutar plan de mejoramiento según corresponda</t>
  </si>
  <si>
    <t>Un plan</t>
  </si>
  <si>
    <t>Plan de mejoramiento formulado según corresponda</t>
  </si>
  <si>
    <t>Formular el procedimiento de gestión del retiro</t>
  </si>
  <si>
    <t>Un procedimiento</t>
  </si>
  <si>
    <t>Procedimiento formulado</t>
  </si>
  <si>
    <t xml:space="preserve">Generar insumos a partir del análisis de diferentes fuentes de información </t>
  </si>
  <si>
    <t>Actividades ejecutadas en el periodo</t>
  </si>
  <si>
    <t>Porcentaje de avance en el diseño e implementación</t>
  </si>
  <si>
    <t>Seguimiento a la ejecución de los contratos</t>
  </si>
  <si>
    <r>
      <rPr>
        <b/>
        <sz val="11"/>
        <color theme="1"/>
        <rFont val="Arial"/>
        <family val="2"/>
      </rPr>
      <t xml:space="preserve">FORMATO: </t>
    </r>
    <r>
      <rPr>
        <sz val="11"/>
        <color theme="1"/>
        <rFont val="Arial"/>
        <family val="2"/>
      </rPr>
      <t>PLAN DE ACCIÓN INSTITUCIONAL - VIGENCIA 2023 
VERSIÓN 1</t>
    </r>
  </si>
  <si>
    <t>Historial de Cambios</t>
  </si>
  <si>
    <t>Versión</t>
  </si>
  <si>
    <t>Fecha</t>
  </si>
  <si>
    <t>Observaciones</t>
  </si>
  <si>
    <t>Se crea el documento de conformidad con la normatividad vigente.</t>
  </si>
  <si>
    <t>Fase No 1, ejecutada con pago del 20% previsto para mayo e inicio de la fase dos</t>
  </si>
  <si>
    <t>Fase No 2, en desarrollo, incluye  segundo pago de la Fase No 2 (20%), previsto para agosto, 70% de las ETC auditadas</t>
  </si>
  <si>
    <t>Revisión y análisis de la información relacionada del cierre de la vigencia 2022 por las ETC en la plataforma CHIP, previsto para el mes de marzo</t>
  </si>
  <si>
    <t>Revisión y análisis de la información relacionada en el tercer trimestre por la ETC en la plataforma CHIP, previsto para el mes de noviembre</t>
  </si>
  <si>
    <t>Aprobación de la propuesta por las partes</t>
  </si>
  <si>
    <t xml:space="preserve">Suscripción del contrato, Elaboración de diagnostico para estructurar la norma y Cumplimiento de obligaciones del contato, avance del documento </t>
  </si>
  <si>
    <t xml:space="preserve">Cumplimiento de obligaciones del contrato, avance del documento </t>
  </si>
  <si>
    <t>Avance cualitativo</t>
  </si>
  <si>
    <t>Soporte o evidencia</t>
  </si>
  <si>
    <t>Avance físico</t>
  </si>
  <si>
    <t>Avance financiero</t>
  </si>
  <si>
    <t xml:space="preserve">% </t>
  </si>
  <si>
    <t>Valor ejecutado</t>
  </si>
  <si>
    <t>%</t>
  </si>
  <si>
    <t>Seguimiento I Trimestre</t>
  </si>
  <si>
    <t>No cuenta con recursos programados para la vigencia</t>
  </si>
  <si>
    <t xml:space="preserve">Avance meta programada </t>
  </si>
  <si>
    <r>
      <rPr>
        <sz val="10"/>
        <color theme="1"/>
        <rFont val="Arial"/>
        <family val="2"/>
      </rPr>
      <t>1. Plan de acción  desarrollo de capacidades
2. Correo electrónico plan de acción
3. Cronograma comités técnicos</t>
    </r>
    <r>
      <rPr>
        <sz val="10"/>
        <rFont val="Arial"/>
        <family val="2"/>
      </rPr>
      <t>.</t>
    </r>
  </si>
  <si>
    <t>Como proceso innovador se diseñó y envió a las 97 ETC para su diligenciamiento el "Instrumento de caracterización para la implementación de la economía circular en el PAE", donde se busca fomentar en el programa iniciativas de consumo responsable, uso eficiente de los recursos como materiales y materias primas, disminución de uso de plásticos de un solo uso, el seguimiento a la vida útil del menaje y la reducción de pérdidas y desperdicios de alimentos.
Se avanzó en la propuesta inicial de estudios previos con la revisión correspondiente para los procesos: i) Plan de Muestreo y análisis microbiológico y fisicoquímico del PAE, ii) documento técnico con piezas de información, educación y comunicación para la estandarización de porciones en el PAE Z63. v) RAS Banco Mundial modelo de alimentación escolar para las ruralidades.
En cuanto a los procesos de  iii) convenio FAO para el diseño del modelo de monitoreo y control de perdidas y desperdicios de alimentos y promoción de alimentación saludable en el marco de “Food Coalition”, iv) Estudio de viabilidad técnica desde el componente alimentario y nutricional para la inclusión del café en el Programa de Alimentación Escolar-PAE, como ingrediente primario de las minutas patrón; estos se adelatantarán a partir del II trimestre de 2023</t>
  </si>
  <si>
    <t>Formulario: Instrumento de caracterización
Convocatoria instrumento caracterización
Estudios previos muestreo
Estudios previos estandarización de porciones. 
Estudios previos RAS</t>
  </si>
  <si>
    <t>Informe semestral de evaluación del sistema de control interno vigencia 2022
Informe PQRSD
Informe de control interno contable vigencia 2022
Informe de evaluación a la gestión institucional (evaluación por dependencias)
Informe de derechos de autor software vigencia 2022
Informe LITIGOB - EKOGUI vigencia 2022
Informe de austeridad del gasto
Seguimiento al PAAC
Seguimiento a riesgos institucionales
Informe de seguimiento al SIGEP II vigencia 2022
Informe de rendición de la cuenta anual vigencia 2022
Seguimiento a la contratación</t>
  </si>
  <si>
    <r>
      <t xml:space="preserve">Informe PQRSD
Seguimiento a riesgos institucionales
Informe sobre las Declaraciones de la Ley 2013 de 2019
</t>
    </r>
    <r>
      <rPr>
        <sz val="10"/>
        <color theme="5" tint="-0.249977111117893"/>
        <rFont val="Arial"/>
        <family val="2"/>
      </rPr>
      <t>Medición del desempeño institucional - FURAG</t>
    </r>
  </si>
  <si>
    <t>El Sistema de Rendición Electrónica de la Cuenta e Informes – SIRECI, es una herramienta mediante la cual los sujetos de control, del orden nacional y territorial que manejen recursos de la Nación del SGP y SGR, deben rendir cuenta e informes, según la modalidad de rendición, a la Contraloría General de la República; en este sentido, durante el primer trimestre se rindió la cuenta en los siguientes aspectos: acuse de aceptación de obras inconclusas de los meses de enero, febrero y marzo, acuse de aceptación de rendición contractual de los meses de enero, febrero y marzo, acuse de aceptación de rendición de delitos contra la admón. pública del segundo semestre 2022 y acuse de aceptación de rendición de Cuenta Anual Consolidada – 2022.</t>
  </si>
  <si>
    <t>Acuse de aceptación de obras inconclusas mensual.
Acuse de aceptación de rendición contractual mensual.
Acuse de aceptación de rendición de delitos contra la admón. pública semestral.
Acuse de aceptación de rendición de Cuenta Anual Consolidada - 2021</t>
  </si>
  <si>
    <t>La Oficina Asesora de Control Interno, en sus deberes legales tiene la obligación de cumplir con los siguientes informes: Informe semestral de evaluación del sistema de control interno vigencia 2022, Informe PQRSD trimestral, Informe PQRSD semestral, Informe de control interno contable vigencia 2022, Informe de evaluación a la gestión institucional (evaluación por dependencias), Informe de derechos de autor software vigencia 2022, Informe LITIGOB - EKOGUI vigencia 2022, Informe de austeridad del gasto, Seguimiento al PAAC – tercer cuatrimestre, Seguimiento a riesgos institucionales trimestrales, Informe de rendición de la cuenta anual vigencia 2022 y Seguimiento a la contratación por medio del informe de evaluación y seguimiento al plan anual de adquisiciones 2022.</t>
  </si>
  <si>
    <t xml:space="preserve">Ocho (8) acuses de rendición </t>
  </si>
  <si>
    <t>Doce (12) informes</t>
  </si>
  <si>
    <t>1. Excel Herramienta PFT 2022
2. Excel Herramienta PFT 2023</t>
  </si>
  <si>
    <t>Revisión, diagnostico y planificación del modelo.</t>
  </si>
  <si>
    <t>Durante el primer trimestre se desarrollaron mesas de trabajo con el equipo financiero, con el objetivo de diseñar la herramienta de los planes financieros territoriales que ayudarán a capturar la información para la asignación de recursos, la cual se encuentra en proceso de ajuste por parte de la Subdirección de Información, para su aplicación como prueba piloto en mes de abril en la ETC Huila.</t>
  </si>
  <si>
    <t>El primer trimestre de la vigencia 2023 se realizan transferencias a las ETC, a traves de dos giros en los meses de enero y marzo, por un valor total de 532.658.037.415</t>
  </si>
  <si>
    <t>1. Resolución 004 asignación 2023 - 13012023
2. Resolución 359 07122022 Valores de referencia ETC 2023
3. Oficio giro enero 2023
4. Oficio giro marzo 2023</t>
  </si>
  <si>
    <t>No se programó avance para el primer trimestre;sin embargo, se reporta el inicio de la revisión de la pertinencia de desarrollar el proceso de auditoria a las ETC durante la presente vigencia, teniendo en cuenta, el ajuste a los anexos técnicos que hacen parte de la Resolución 335 de 2021, lineamientos de programa, determinando el cambio de proceso de auditoria a proceso de seguimiento.</t>
  </si>
  <si>
    <t>Los profesionales del equipo financiero verificaron el cargue de la información que reportaron las 96 ETC en la categoria UAPA - PAE para la vigencia 2022 y así mismo, se realizó el respectivo análisis; adicionalmente, es importante aclarar que las ETC se encuentran realizando ajustes en la categoría, lo cual genera actualizaciones en la información inicialmente verificada.</t>
  </si>
  <si>
    <t>1. Consolidado UAPA PAE 2022 96ETC 30032023
2.Presentación de análisis</t>
  </si>
  <si>
    <t xml:space="preserve">1. INOP corte 23012023
2. INOP corte 30012023
3. INOP corte 08022023
4. INOP corte 20022023
5. INOP corte 23022023
6. INOP corte 13032023
7. INOP corte 27032023
</t>
  </si>
  <si>
    <t>Durante el primer trimestre se generaron y publicaron en la página web de la Unidad 7 Informes de Operación del PAE - (INOP), los cuales fueron se compartieron con el Ministerio de Educación Nacional y los entes de control tales como la Contraloria General de la Republica, Procuraduria General de la Nación. 
Es importante indicar que, al inicio de la operación se realizaron reportes con una frecuencia mas alta y a medida que la operación se fue normalizando la frecuencia de estos informes ha disminuido; por lo tanto, se generaron 7 de los 12 programados para el trimestre.</t>
  </si>
  <si>
    <t>1. Correo ICONTEC
2. Envío información a ICONTEC
3. Pantallazo reunión virtual ICONTEC 
4. Planilla de asistencia
5. PEN-004-2023  Propuesta PAE</t>
  </si>
  <si>
    <t xml:space="preserve">Durante el mes de febrero de 2023, se realizaron dos mesas de trabajo con profesionales de ICONTEC, para dar a conocer el propósito de la elaboración de una norma técnica de calidad para el Programa de Alimentación Escolar y así mismo, dar a conocer la entidad. Producto de estas reuniones los profesionales del ICONTEC enviaron el documento de cotización con dos posibles escenarios:
Opción 1: Desarrollo del anteproyecto por parte de la UApA y el acompañamiento permanente de ICONTEC 
Opción 2: Desarrollo del anteproyecto con la participación de expertos en las áreas de alimentos, nutrición, logística y legal y el acompañamiento por parte de la UApA e ICONTEC.
Por temas de agenda, se espera que estas propuestas sean revisadas por la alta dirección de la entidad en el mes de abril, para tomar decisiones frente a la contratación. 
</t>
  </si>
  <si>
    <t>En el primer trimestre de 2023 se realizaron 347 publicaciones en las redes sociales y canales institucionales de la UApA (205 en Twitter, 88 en Facebook, 34 en instagram, 5 en Youtube y 15 en la página web)</t>
  </si>
  <si>
    <t>Documento publicaciones en medios institucionales</t>
  </si>
  <si>
    <t xml:space="preserve"> No programado 1er trimestre</t>
  </si>
  <si>
    <t>Documento notas externas</t>
  </si>
  <si>
    <t>Documento comunicación interna vigencia 2023</t>
  </si>
  <si>
    <t xml:space="preserve">Informe conmemoración día internacional de la Mujer </t>
  </si>
  <si>
    <t>Se avanzó en la elaboración del documento de plan estratégico institucional 2022 -2026 y se cuenta con la versión para socialización ante el Comité Institucional de Gestión y Desempeño.</t>
  </si>
  <si>
    <t>Propuesta Plan Estratégico versión 1</t>
  </si>
  <si>
    <t>Plan de trabajo FURAG preliminar
Comunicación DAFP</t>
  </si>
  <si>
    <t>Se construyó plan de acción preliminar del MIPG para el cumplimiento de los requisitos pendientes de la vigencia 2022; sin embargo, el DAFP emitió una comunicación en la cual se programa la medición de desempeño institucional a través de FURAG para el 2do trimestre del año 2023. En este sentido, se tienen programadas las acciones a partir del 2do trimestre del año. Es importante aclarar que, para el primer trimestre no se programaron actividades a ejecutar.</t>
  </si>
  <si>
    <t xml:space="preserve">Plan de trabajo SIG.
Matriz de identificación de requisitos
Resultado implementación metodologías
</t>
  </si>
  <si>
    <t>Se elaboró un boletín informativo de cobertura PAE reportada por las 97 ETC en el Sistema Integrado de Matrícula (SIMAT), indicando el número de beneficiarios del programa para las diferentes categorías (zona, jornada, grupo poblacional entre otras), el cual servirá de insumo para la toma de decisiones de la Alta Dirección.</t>
  </si>
  <si>
    <t>Se elaboró el plan de trabajo en el marco de la optimización de procesos que adelanta la UApA y se ejecutaron las actividades programadas para el primer trimestre. Así mismo, se identificaron los requisitos a cumplir de cada componente del Sistema.</t>
  </si>
  <si>
    <r>
      <t xml:space="preserve">Boletín SIMAT diciembre 2022. Cobertura PAE </t>
    </r>
    <r>
      <rPr>
        <b/>
        <sz val="10"/>
        <color rgb="FFFF0000"/>
        <rFont val="Arial"/>
        <family val="2"/>
      </rPr>
      <t>¿Se socializó al Director o que se hizo con este boletín?</t>
    </r>
  </si>
  <si>
    <r>
      <t xml:space="preserve">Durante el primer trismestre de 2023 se llevaron a cabo las siguientes acciones, en la finalizacion de la primera etapa de desarrollo del Sistema SiPAE: 
-Certificación de desarrollo, pruebas puesta en producción y estabilizacion del 100% de los requerimientos pactados en la minuta contractual.
-Terminación de los contratos de Desarrollo e Interventoría
-Entrega de la documentación completa de desarrollo (Dossiers, manualesy documentos de secion de derechos).
-Socializacion del sistema al interior de la UApA, con las dierentes subdirecciones y oficinas asesoras
</t>
    </r>
    <r>
      <rPr>
        <b/>
        <sz val="10"/>
        <color rgb="FFFF0000"/>
        <rFont val="Arial"/>
        <family val="2"/>
      </rPr>
      <t>NOTA INGENIERO: De acuerdo con las actividades programadas en el plan de acción, se indica que los avances que se tuvieron durante el primer trimestre del 2023 dan cuenta de fases de cierre de lo contratado en vigencias anteriores y no corresponden a lo planeado como descripción de la meta. De esta manera se solicita amablemente la actualización de las actividades contempladas para la vigencia 2023, por lo que requerimos de su apoyo para llevar a cabo dicha actualización.</t>
    </r>
  </si>
  <si>
    <t>Esta actividad no se va a contemplar debido a que desde la alta dirección se encuentran en proceso de toma de decisiones acerca de lo que será el desarrollo, despliegue y capacitación del resto de funcionalidades del sistema de información SiPAE en territorio.</t>
  </si>
  <si>
    <t xml:space="preserve">Informe acompañamiento territorial y reporte de acompañamiento 
</t>
  </si>
  <si>
    <t xml:space="preserve"> Entidades Territoriales con identificación de línea de base ( necesidades de ATI)
Entidades Territoriales con acciones de asistencia técnica integral</t>
  </si>
  <si>
    <t xml:space="preserve">
Durante el periodo de enero a marzo se realizaron acciones de acompañamiento integral a 84 ETC, entre las cuales se pueden mencionar acompañamiento territorial, asistencia técnica integral y jornadas de asistencia colectiva. Las mesas de trabajo realizadas de manera individual con cada ETC, responden a solicitudes realizadas por cada entidad y/o a la programación realizada por el profesional de fortalecimiento asignado, conforme las alertas evidenciadas en la implementación del programa. 
Por otro lado, se avanzó en la estructuración de la herramienta para la identificación de la línea base, en coordinación con las demás dependencias de la UApA para su implementación en el segundo trimestre de la vigencia</t>
  </si>
  <si>
    <t xml:space="preserve">Informe planes de fortalecimiento
</t>
  </si>
  <si>
    <t xml:space="preserve">Durante el primer trimestre, se realizó la identificación de  ETC  que requieren plan de fortalecimiento a partir de los planes de mejora resultado de la auditoria 2021 y 2022; así mismo, se elaborarán los planes de acuerdo con las acciones de asistencia técnica y/o seguimiento al programa. </t>
  </si>
  <si>
    <t xml:space="preserve">Informe mecanismos de participación ciudadana ETC. </t>
  </si>
  <si>
    <t>En el primer trimestre, a través del seguimiento realizado por parte de la UApA, se evidenció avance en 36 Entidades Territoriales Certificadas así:  22  Entidades Territoriales desarrollaron espacios de participación ciudadana y 14 ETC cuentan con programación para su cumplimiento en el mes de abril.</t>
  </si>
  <si>
    <t>Se realizó el reporte del registro de los cargos en el aplicativo SIMO 4.0 de la CNSC en el mes de mayo de 2022.</t>
  </si>
  <si>
    <t>Pantallazo del registro de los cargos</t>
  </si>
  <si>
    <t>Se realizó el registro de ocho (8) vacantes por renuncia regularmente aceptada, con provisión de cuatro (4) vacantes, quedando pendiente el reporte de la provisión de las (4) vacantes restantes para el segundo trimestre de la vigencia.</t>
  </si>
  <si>
    <t>Ordenes de pago
Reporte ejecución presupuestal</t>
  </si>
  <si>
    <t xml:space="preserve">La Subdirección de Gestón Corporativa, en el aniversario de la entidad, realizó actividad referente al fortalecimiento de las habilidades blandas de lo servidores públicos lo cual impacta en el ambiente de trabajo. </t>
  </si>
  <si>
    <t>Informe sobre estímulos - salario emocional otorgados</t>
  </si>
  <si>
    <t xml:space="preserve">La Subdirección de Gestión Corporativa, presenta informe de estímulos y salario emocional entregados a los servidores públicos, tales como los permisos otorgados conforme a lo regulado internamente y las  actividades de reconocimiento como el día de la mujer y el aniversario de la Unidad. </t>
  </si>
  <si>
    <t xml:space="preserve">La Subdirección de Gestón Corporativa, en el aniversario de la entidad, realizó actividad referente al fortalecimiento de las habilidades blandas de lo servidores públicos lo que impacta en el ambiente de trabajo. </t>
  </si>
  <si>
    <t>Procedimiento y guía</t>
  </si>
  <si>
    <t>Conforme al cronograma de actividades del SST se programaron veinte (20) actividades, ejecutadas en el primer trimestre, dando cumplimiento a los estándares mínimos establecidos en la Resolución 312 de 2019.</t>
  </si>
  <si>
    <t>Plan de trabajo anual de Seguridad y Salud en el Trabajo 2023</t>
  </si>
  <si>
    <t xml:space="preserve">Procedimiento </t>
  </si>
  <si>
    <t xml:space="preserve">Actos administrativos de renuncia y posesión, y cuadro agregado con reporte de vacantes </t>
  </si>
  <si>
    <t>Plan de trabajo
Solicitud de información
Consolidado Control de Documentos</t>
  </si>
  <si>
    <t>Se realizó la contratación del equipo de trabajo que apoyará el proceso de Formalización Laboral, dando inicio al cronograma de trabajo el 27/03/2023.  Se realizó la solicitud y recopilación de la documentación requerida para el análisis de la estructura organizacional. Esta documentación contempla el mapa de procesos</t>
  </si>
  <si>
    <t>Se efectuó el pago total de la nómina de la Unidad según proyección correspondiente a los meses de enero, febrero y marzo de la vigencia 2023,  hasta el momento no se ha identificado la necesidad de provisión de recursos adicionales, quedando pendiente la aprobación del Decreto para el incremento salarial, que se verá reflejado en el próximo trimestre.</t>
  </si>
  <si>
    <r>
      <t>Listas de asistencia, acta y presentación.</t>
    </r>
    <r>
      <rPr>
        <b/>
        <sz val="10"/>
        <color rgb="FFFF0000"/>
        <rFont val="Arial"/>
        <family val="2"/>
      </rPr>
      <t xml:space="preserve"> </t>
    </r>
  </si>
  <si>
    <t>La Subdirección de Información realizó capacitación en herramienta SiPAE y levantamiento de activos de información.</t>
  </si>
  <si>
    <t>Se estructuraron las actividades que se desarrollaran en el marco del plan institucional de capacitación, como se evidencia en el anexo técnico del contrato de Compensar.
Adicionalmente se adelantaron las gestiones, para la capacitación en temas relacionados con derecho disciplinario, debido a que por los cambios introducidos por la Ley 2094 de 2021 en el proceso, se modificaron funciones y se adecuó el mismo para separar la etapa de instrucción y juzgamiento. Esta capacitación se adelantará el segundo trimestre con soporte en el contrato de prestación de servicios con Compensar - Plan de Capacitación firmado el 14/03/2023.</t>
  </si>
  <si>
    <t>Correo electrónico de solicitud de información
Información general del seminario</t>
  </si>
  <si>
    <t>Listas de asistencia y memoria del evento</t>
  </si>
  <si>
    <t>Se proyectó el procedimiento de gestion del cambio aplicado al SST y la guía de evaluaciones médico ocupacionales,  esta documentación se presentarán para formalización en el segundo trimestre de la vigencia actual, una vez se cuente con la aprobación de la nueva estructura de procesos por parte del Comité Institucional de Gestión y Desempeño</t>
  </si>
  <si>
    <t>Se proyectó el procedimiento de gestión del retiro, el cual  se  presentará para formalización en el segundo trimestre de la vigencia actual, una vez se cuente con la aprobación de la nueva estructura de procesos por parte del Comité Institucional de Gestión y Desempeño.</t>
  </si>
  <si>
    <t>Se elaboró el plan de trabajo para la revisión y actualizacion de los lineamientos, anexos e instrumentos para la operación del Programa de Alimentación Escolar, con base en este se inició en los diferentes equipos funcionales de la UApA el proceso de actualización de cada uno de los anexos: alimentación saludable y sostenible, calidad e inocuidad, administrativo y financiero, participación ciudadana, compras públicas locales, seguimiento y monitoreo; así como el diseño del anexo de información.
Para el avance en la resolución se requiere los anexos técnicos actualizados; en este sentido,  se desarrollará durante el II y III trimestre de 2023.</t>
  </si>
  <si>
    <t>Plan de trabajo lineamientos</t>
  </si>
  <si>
    <t xml:space="preserve">Definición, validación y plan de acción de las estrategias que se aprueben desde la alta dirección </t>
  </si>
  <si>
    <r>
      <t xml:space="preserve">Se diseñó y validó el plan para el desarrollo de capacidades técnicas  y articulación con universidades y organismos de cooperación para el fomento de la innovación e investigación que favorezcan la gobernanza local y el posicionamiento del Programa de Alimentación Escolar, el cual fue remitido vía correo electrónico el 01 de febrero de 2023 a los directivos. 
</t>
    </r>
    <r>
      <rPr>
        <sz val="10"/>
        <color rgb="FFFF0000"/>
        <rFont val="Arial"/>
        <family val="2"/>
      </rPr>
      <t xml:space="preserve">
</t>
    </r>
    <r>
      <rPr>
        <sz val="10"/>
        <color theme="1"/>
        <rFont val="Arial"/>
        <family val="2"/>
      </rPr>
      <t xml:space="preserve">Se diseñó un plan de trabajo y un cronograma para los comités técnicos virtuales que se realizarán con una periodicidad bimestral para los dos componentes técnicos de Calidad e Inocuidad y Alimentación Saludable. En estos espacios se convocará a las 97 ETC, con posibilidad de ampliar a los actores del PAE con interés en el tema de los municipios que vienen operando el programa, siempre se cuenta con un invitado externo y un espacio práctico de análisis. A la fecha se han realizado 2 espacios técnicos y analíticos dirigidos a los equipos que hacen parte de las ETC con el propósito de profundizar aspectos propios de la operación, analizar estudios de caso y favorecer un diálogo y construcción colectiva. </t>
    </r>
    <r>
      <rPr>
        <sz val="10"/>
        <rFont val="Arial"/>
        <family val="2"/>
      </rPr>
      <t xml:space="preserve">
Respecto a los estudios previos del convenio con el SENA, estos se adelantarán en el segundo trimestre de 2023, toda vez que, los acercamientos con los directivos de la entidad en mención se iniciaron a partir del mes de abril; ya que no fue posible el contacto en el primer trimestre de 2023, a fin de definir las actividades en conjunto, conforme la misionalidad de ambas Entidades </t>
    </r>
  </si>
  <si>
    <r>
      <t xml:space="preserve">
</t>
    </r>
    <r>
      <rPr>
        <sz val="10"/>
        <color rgb="FFFF0000"/>
        <rFont val="Arial"/>
        <family val="2"/>
      </rPr>
      <t>Desarrollo</t>
    </r>
    <r>
      <rPr>
        <sz val="10"/>
        <color theme="5" tint="-0.249977111117893"/>
        <rFont val="Arial"/>
        <family val="2"/>
      </rPr>
      <t xml:space="preserve"> del plan de fortalecimiento para el desarrollo de capacidades institucionales y comunitarias en calidad e inocuidad, alimentación saludable y sostenible, compras locales y enfoque diferencial étnico.
Carta de intención firmada con SENA</t>
    </r>
  </si>
  <si>
    <t>Avance en el plan de fortalecimiento para el desarrollo de capacidades institucionales y comunitarias en calidad e inocuidad, alimentación saludable y sostenible, compras locales y enfoque diferencial étnico.
Inicio de actividades en el marco de la carta o memorando de entendimiento UAPA-SENA</t>
  </si>
  <si>
    <t>Inicio de actualización anexo técnico de seguimiento y monitoreo como insumo para el diseño del modelo de seguimiento, monitoreo y control del PAE</t>
  </si>
  <si>
    <t>Diagnóstico y plan de trabajo para el diseño del modelo de seguimiento, monitoreo y control del PAE.</t>
  </si>
  <si>
    <t>Avance en el plan de fortalecimiento para el desarrollo de capacidades institucionales y comunitarias en calidad e inocuidad , alimentación saludable y sostenible, compras locales y enfoque diferencial étnico.
Inicio de actividades en el marco de la carta o memorando de entendimiento UAPA-SENA</t>
  </si>
  <si>
    <t>Diseño de la bateria de indicadores y validación en terrirorio.
Desarrollo de espacios de trabajo en campo con las ETC para revisión del avance en la incorporación del modelo de seguimiento, monitoreo y control del PAE en territorio</t>
  </si>
  <si>
    <t>*Diseño de instrumento y aplicación a las ETC para recabar la información de implementación de economía circular en el PAE. 
*Estudios previos contratos:  i) Plan de Muestreo y análisis microbiológico y fisicoquímico del PAE, ii) documento técnico con piezas de información, educación y comunicación para la estandarización de porciones en el PAE , III) RAS Banco Mundial modelo de alimentación escolar para las ruralidades.</t>
  </si>
  <si>
    <t>Diseño de instrumentos y convocatoria para la presentación de acciones y prácticas innovadoras en la operación del PAE a todos los actores institucionales y comunitarios del programa. 
Estudios previos contratos:   i) Estudio de viabilidad técnica desde el componente alimentario y nutricional para la inclusión del café en el Programa de Alimentación Escolar-PAE, como ingrediente primario de las minutas patrón.
Legalización e inicio de ejecución contratos y convenios:  i) Plan de Muestreo y análisis microbiológico y fisicoquímico del PAE, ii) documento técnico con piezas de información, educación y comunicación para la estandarización de porciones en el PAE iii) RAS Banco Mundial modelo de alimentación escolar para las ruralidades.</t>
  </si>
  <si>
    <t>Consolidación y sistematización de las acciones y prácticas innovadoras en la operación del PAE a todos los actores institucionales y comunitarios del programa.
Revisión por pares internos y externos  de las acciones y prácticas innovadoras en la operación del PAE a todos los actores institucionales y comunitarios del programa. 
Legalización e inicio de ejecución contratos y convenios:) Estudio de viabilidad técnica desde el componente alimentario y nutricional para la inclusión del café en el Programa de Alimentación Escolar-PAE, como ingrediente primario de las minutas patrón.
% de Ejecución contratos y convenios:  i) Plan de Muestreo y análisis microbiológico y fisicoquímico del PAE, ii) documento técnico con piezas de información, educación y comunicación para la estandarización de porciones en el PAE, iii) Estudio de viabilidad técnica desde el componente alimentario y nutricional para la inclusión del café en el Programa de Alimentación Escolar-PAE, como ingrediente primario de las minutas patrón. iv) RAS Banco Mundial modelo de alimentación escolar para las ruralidades</t>
  </si>
  <si>
    <t>Diseño, diagramación del portafolio y presentación a las ETC y demás actores del PAE de las acciones y prácticas innovadoras en la operación del PAE a todos los actores institucionales y comunitarios del programa. 
% de Ejecución contratos y convenios:  i) Plan de Muestreo y análisis microbiológico y fisicoquímico del PAE, ii) documento técnico con piezas de información, educación y comunicación para la estandarización de porciones en el PAE, iii) Estudio de viabilidad técnica desde el componente alimentario y nutricional para la inclusión del café en el Programa de Alimentación Escolar-PAE, como ingrediente primario de las minutas patrón. iv) RAS Banco Mundial modelo de alimentación escolar para las ruralidades.</t>
  </si>
  <si>
    <t xml:space="preserve">Se realizaron 47 comunicaciones externas con contenido sobre la gestión de la UApA. Estas corresponden a noticias en medios externos en donde la UApA es fuente de información. En consecuencia se reportan las 47 de las cuales se tiene evidencia de la publicación realizada en estos medios. </t>
  </si>
  <si>
    <t xml:space="preserve">Se elaboró el documento que contiene la estrategia de comunicaciones de la vigencia 2023, la cual se integra por el componente de comunicación interna. Esta estrategia fue socializada al Director General, el Subdirector General, la Subdirectora de Análisis, Calidad e Innovación y el Subdirector de Gestión Corporativa, . Es importante aclarar que, la estrategia es susceptible de ajustes durante el proceso de ejecución. </t>
  </si>
  <si>
    <t xml:space="preserve">Informe de seguimiento
</t>
  </si>
  <si>
    <t xml:space="preserve">Se elaboró informe de seguimiento a la campaña de comunicación interna, la cual contiene 8 piezas comunicativas de divulgación de información de interes general para los servidores de la UApA. </t>
  </si>
  <si>
    <t xml:space="preserve">No se tenía programada meta para el primer trimestre, sin embargo, se reporta que el el 8 de marzo de 2023 en 6 ciudades de Colombia (Bogotá, Florencia, Funza, Arauca, Quibdó y Valledupar), se llevó a cabo la conmemoración del día internacional de la mujer con el fin de resaltar la labor que realizan las manipuladoras de alimentos del PAE. </t>
  </si>
  <si>
    <t>Se inició el proceso de actualizaciónpor parte del equipo funcional del Anexo Técnico de Seguimiento y Monitoreo conforme la metodología aprobada para la actualización de los lineamientos del  programa.</t>
  </si>
  <si>
    <t>Reporte del INOP quincenalmente</t>
  </si>
  <si>
    <t xml:space="preserve">Reporte del INOP </t>
  </si>
  <si>
    <t>Elaborar informes  que permitan reflejar el cumplimiento de las políticas, planes y programas del PAE (INOP), de acuerdo con la periodiciodad correspondiente.</t>
  </si>
  <si>
    <r>
      <t xml:space="preserve">Se realizaron los siguientes ajustes, en atención a las solicitudes de los líderes de las dependencias:
</t>
    </r>
    <r>
      <rPr>
        <b/>
        <sz val="10"/>
        <color theme="1"/>
        <rFont val="Arial"/>
        <family val="2"/>
      </rPr>
      <t xml:space="preserve">
</t>
    </r>
    <r>
      <rPr>
        <b/>
        <sz val="10"/>
        <color theme="8" tint="-0.249977111117893"/>
        <rFont val="Arial"/>
        <family val="2"/>
      </rPr>
      <t xml:space="preserve">Subdiección General: </t>
    </r>
    <r>
      <rPr>
        <b/>
        <sz val="10"/>
        <color theme="1"/>
        <rFont val="Arial"/>
        <family val="2"/>
      </rPr>
      <t xml:space="preserve">
Actividad fila 21: </t>
    </r>
    <r>
      <rPr>
        <sz val="10"/>
        <color theme="1"/>
        <rFont val="Arial"/>
        <family val="2"/>
      </rPr>
      <t xml:space="preserve">Se ajustó el valor anual asignado, meta física anual, programación meta 1er, 2do y 3er trimestre y programaciónde  recursos 1er, 2do y 3er trimestre.
</t>
    </r>
    <r>
      <rPr>
        <b/>
        <sz val="10"/>
        <color theme="1"/>
        <rFont val="Arial"/>
        <family val="2"/>
      </rPr>
      <t xml:space="preserve">Actividad fila 22: </t>
    </r>
    <r>
      <rPr>
        <sz val="10"/>
        <color theme="1"/>
        <rFont val="Arial"/>
        <family val="2"/>
      </rPr>
      <t xml:space="preserve">Se eliminó la programación de la meta, descripción de la meta y programación de recursos 1er trimestre; por otro lado, se modificó la programación de la meta 2do, 3er y 4to trimestre, descripción meta 2do y 3er trimestre y programación de recursos 3er trimestre.
</t>
    </r>
    <r>
      <rPr>
        <b/>
        <sz val="10"/>
        <color theme="1"/>
        <rFont val="Arial"/>
        <family val="2"/>
      </rPr>
      <t xml:space="preserve">
Actividad fila 23: </t>
    </r>
    <r>
      <rPr>
        <sz val="10"/>
        <color theme="1"/>
        <rFont val="Arial"/>
        <family val="2"/>
      </rPr>
      <t xml:space="preserve">Se ajustó el valor anual asignado, descripción de la meta 1er, 2do, 3er y 4to trimestre y la programación recursos 1er, 2do, 3er y 4to trimestre. Adicionalmente, la sumatoria de los valores registrados en programación de recursos para cada trimestre ($1.222.827.000) era superior al valor anual asignado ($750.000.000); en este sentido, se validó con la profesional correspondiente y se realizó nuevo ajuste en la programación de recursos del 3er y 4to trimestre.
</t>
    </r>
    <r>
      <rPr>
        <b/>
        <sz val="10"/>
        <color theme="1"/>
        <rFont val="Arial"/>
        <family val="2"/>
      </rPr>
      <t>Actividad fila 24:</t>
    </r>
    <r>
      <rPr>
        <sz val="10"/>
        <color theme="1"/>
        <rFont val="Arial"/>
        <family val="2"/>
      </rPr>
      <t xml:space="preserve"> Se ajustó la actividad, la meta física anual, la programación de la meta del 1er, 2do, 3er y 4to trimestre y la descripción de la meta del 1er, 2do, 3er y 4to trimestre
</t>
    </r>
    <r>
      <rPr>
        <b/>
        <sz val="10"/>
        <color theme="1"/>
        <rFont val="Arial"/>
        <family val="2"/>
      </rPr>
      <t xml:space="preserve">Actividad fila 25: </t>
    </r>
    <r>
      <rPr>
        <sz val="10"/>
        <color theme="1"/>
        <rFont val="Arial"/>
        <family val="2"/>
      </rPr>
      <t xml:space="preserve">Se eliminó la programación de recursos del 1er trimestre y se modificó la programación de la meta 1er, 2do, 3er y 4to trimestre, la descripción de la meta 1er y 2do trimestre y la programación recursos 2do, 3er y 4 to trimestre
</t>
    </r>
    <r>
      <rPr>
        <b/>
        <sz val="10"/>
        <color theme="8" tint="-0.249977111117893"/>
        <rFont val="Arial"/>
        <family val="2"/>
      </rPr>
      <t xml:space="preserve">Subdirección de Información:
</t>
    </r>
    <r>
      <rPr>
        <b/>
        <sz val="10"/>
        <color theme="1"/>
        <rFont val="Arial"/>
        <family val="2"/>
      </rPr>
      <t xml:space="preserve">
Actividad fila 36: </t>
    </r>
    <r>
      <rPr>
        <sz val="10"/>
        <color theme="1"/>
        <rFont val="Arial"/>
        <family val="2"/>
      </rPr>
      <t xml:space="preserve">Se elimina la actividad para la vigencia 
</t>
    </r>
    <r>
      <rPr>
        <b/>
        <sz val="10"/>
        <color theme="8" tint="-0.249977111117893"/>
        <rFont val="Arial"/>
        <family val="2"/>
      </rPr>
      <t xml:space="preserve">Subdirección de Análisis, Calidad e Innovación:
</t>
    </r>
    <r>
      <rPr>
        <b/>
        <sz val="10"/>
        <rFont val="Arial"/>
        <family val="2"/>
      </rPr>
      <t>Actividad fila 27:</t>
    </r>
    <r>
      <rPr>
        <b/>
        <sz val="10"/>
        <color theme="8" tint="-0.249977111117893"/>
        <rFont val="Arial"/>
        <family val="2"/>
      </rPr>
      <t xml:space="preserve"> </t>
    </r>
    <r>
      <rPr>
        <sz val="10"/>
        <rFont val="Arial"/>
        <family val="2"/>
      </rPr>
      <t>Se ajustó la descripción de la meta del 1er, 2do, 3er y 4to trimestre.</t>
    </r>
    <r>
      <rPr>
        <b/>
        <sz val="10"/>
        <rFont val="Arial"/>
        <family val="2"/>
      </rPr>
      <t xml:space="preserve">
Actividad fila 28: </t>
    </r>
    <r>
      <rPr>
        <sz val="10"/>
        <rFont val="Arial"/>
        <family val="2"/>
      </rPr>
      <t xml:space="preserve">Se ajustó la descripción de la meta del 1er, 2do, 3er y 4to trimestre, y la programación de la meta del 1er y 4to trimestre.
</t>
    </r>
    <r>
      <rPr>
        <b/>
        <sz val="10"/>
        <rFont val="Arial"/>
        <family val="2"/>
      </rPr>
      <t xml:space="preserve">Actividad fila 29-30: </t>
    </r>
    <r>
      <rPr>
        <sz val="10"/>
        <rFont val="Arial"/>
        <family val="2"/>
      </rPr>
      <t xml:space="preserve">Se ajustó la descripción de la meta del 1er, 2do, 3er y 4to trimestre. En la fila 30 se ajustó el valor anual asignado asociado al rubro C-2201-0700-2-0-2201006-02; por otro lado, se eliminó la programación de recursos del 2do trimestre y se ajustó la programación de recursos del 3er y 4to trimestre. 
</t>
    </r>
    <r>
      <rPr>
        <sz val="10"/>
        <color theme="1"/>
        <rFont val="Arial"/>
        <family val="2"/>
      </rPr>
      <t xml:space="preserve">
</t>
    </r>
    <r>
      <rPr>
        <b/>
        <sz val="10"/>
        <color rgb="FF0070C0"/>
        <rFont val="Arial"/>
        <family val="2"/>
      </rPr>
      <t xml:space="preserve">Subdirección de Fortalecimiento: 
</t>
    </r>
    <r>
      <rPr>
        <b/>
        <sz val="10"/>
        <rFont val="Arial"/>
        <family val="2"/>
      </rPr>
      <t xml:space="preserve">Actividad fila 31. </t>
    </r>
    <r>
      <rPr>
        <sz val="10"/>
        <rFont val="Arial"/>
        <family val="2"/>
      </rPr>
      <t xml:space="preserve">Se ajustó el valor anual asignado, se elimina la programación de recursos del 1er trimestre y se modifica la programación de recursos del 2do, 3er y 4to trimestre.
</t>
    </r>
    <r>
      <rPr>
        <b/>
        <sz val="10"/>
        <color theme="8" tint="-0.249977111117893"/>
        <rFont val="Arial"/>
        <family val="2"/>
      </rPr>
      <t xml:space="preserve">
Subdirección de Gestión Corporativa:
</t>
    </r>
    <r>
      <rPr>
        <b/>
        <sz val="10"/>
        <color theme="1"/>
        <rFont val="Arial"/>
        <family val="2"/>
      </rPr>
      <t>Actividad fila 44.</t>
    </r>
    <r>
      <rPr>
        <b/>
        <sz val="10"/>
        <color theme="8" tint="-0.249977111117893"/>
        <rFont val="Arial"/>
        <family val="2"/>
      </rPr>
      <t xml:space="preserve">  </t>
    </r>
    <r>
      <rPr>
        <sz val="10"/>
        <color theme="1"/>
        <rFont val="Arial"/>
        <family val="2"/>
      </rPr>
      <t>Se eliminió el valuar anual asignado, y la programación de recursos para el 1er, 2do, 3er y 4to trimestre</t>
    </r>
    <r>
      <rPr>
        <b/>
        <sz val="10"/>
        <color theme="8" tint="-0.249977111117893"/>
        <rFont val="Arial"/>
        <family val="2"/>
      </rPr>
      <t xml:space="preserve">
</t>
    </r>
    <r>
      <rPr>
        <sz val="10"/>
        <rFont val="Arial"/>
        <family val="2"/>
      </rPr>
      <t xml:space="preserve">
</t>
    </r>
    <r>
      <rPr>
        <b/>
        <sz val="10"/>
        <color theme="8" tint="-0.249977111117893"/>
        <rFont val="Arial"/>
        <family val="2"/>
      </rPr>
      <t>Oficina de Planeación:</t>
    </r>
    <r>
      <rPr>
        <sz val="10"/>
        <rFont val="Arial"/>
        <family val="2"/>
      </rPr>
      <t xml:space="preserve"> 
</t>
    </r>
    <r>
      <rPr>
        <b/>
        <sz val="10"/>
        <rFont val="Arial"/>
        <family val="2"/>
      </rPr>
      <t xml:space="preserve">Actividad fila 16: </t>
    </r>
    <r>
      <rPr>
        <sz val="10"/>
        <rFont val="Arial"/>
        <family val="2"/>
      </rPr>
      <t>Se ajustó el valor anual asignado y la programación de recursos del 1er, 2do y 3er cuatrimestre; por otro lado, se elimina la programación de recursos del 4to trimestre.</t>
    </r>
    <r>
      <rPr>
        <b/>
        <sz val="10"/>
        <rFont val="Arial"/>
        <family val="2"/>
      </rPr>
      <t xml:space="preserve">
Actividad fila 17:</t>
    </r>
    <r>
      <rPr>
        <sz val="10"/>
        <rFont val="Arial"/>
        <family val="2"/>
      </rPr>
      <t xml:space="preserve"> Se ajustó el valor anual asignado y la programación de recursos del 1er, 2do y 3er cuatrimestre; por otro lado, se elimina la programación de recursos del 4to trimestre.
</t>
    </r>
    <r>
      <rPr>
        <b/>
        <sz val="10"/>
        <rFont val="Arial"/>
        <family val="2"/>
      </rPr>
      <t xml:space="preserve">
Actividad fila 18:</t>
    </r>
    <r>
      <rPr>
        <sz val="10"/>
        <rFont val="Arial"/>
        <family val="2"/>
      </rPr>
      <t xml:space="preserve"> Se ajustó el valor anual asignado y la programación de recursos del 1er, 2do y 3er cuatrimestre; por otro lado, se elimina la programación de recursos del 4to trimestre.
</t>
    </r>
    <r>
      <rPr>
        <b/>
        <sz val="10"/>
        <color theme="8" tint="-0.249977111117893"/>
        <rFont val="Arial"/>
        <family val="2"/>
      </rPr>
      <t xml:space="preserve">Oficina de Comunicaciones: 
Actividad fila 10, 11 y 12: </t>
    </r>
    <r>
      <rPr>
        <sz val="10"/>
        <rFont val="Arial"/>
        <family val="2"/>
      </rPr>
      <t xml:space="preserve">Se ajusta el valor anual asignado
</t>
    </r>
    <r>
      <rPr>
        <b/>
        <sz val="10"/>
        <color theme="1"/>
        <rFont val="Arial"/>
        <family val="2"/>
      </rPr>
      <t xml:space="preserve">
</t>
    </r>
    <r>
      <rPr>
        <b/>
        <sz val="10"/>
        <color theme="8" tint="-0.249977111117893"/>
        <rFont val="Arial"/>
        <family val="2"/>
      </rPr>
      <t xml:space="preserve">Oficina de Control Interno: 
</t>
    </r>
    <r>
      <rPr>
        <sz val="10"/>
        <color theme="1"/>
        <rFont val="Arial"/>
        <family val="2"/>
      </rPr>
      <t xml:space="preserve">
</t>
    </r>
    <r>
      <rPr>
        <b/>
        <sz val="10"/>
        <color theme="1"/>
        <rFont val="Arial"/>
        <family val="2"/>
      </rPr>
      <t>Actividad fila 37:</t>
    </r>
    <r>
      <rPr>
        <sz val="10"/>
        <color theme="1"/>
        <rFont val="Arial"/>
        <family val="2"/>
      </rPr>
      <t xml:space="preserve"> Se ajustó la meta física anual, y la programación y descripción de la meta del 1er trimestre
</t>
    </r>
    <r>
      <rPr>
        <b/>
        <sz val="10"/>
        <color theme="1"/>
        <rFont val="Arial"/>
        <family val="2"/>
      </rPr>
      <t xml:space="preserve">Actividad fila 38: </t>
    </r>
    <r>
      <rPr>
        <sz val="10"/>
        <color theme="1"/>
        <rFont val="Arial"/>
        <family val="2"/>
      </rPr>
      <t xml:space="preserve">Se ajustó la programación y descripción de la meta del 1er y 4to trimestre
</t>
    </r>
  </si>
  <si>
    <t>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</si>
</sst>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_-* #,##0_-;\-* #,##0_-;_-* &quot;-&quot;??_-;_-@_-"/>
    <numFmt numFmtId="166" formatCode="0.0%"/>
    <numFmt numFmtId="167" formatCode="_-&quot;$&quot;\ * #,##0_-;\-&quot;$&quot;\ * #,##0_-;_-&quot;$&quot;\ * &quot;-&quot;??_-;_-@_-"/>
  </numFmts>
  <fonts count="24" x14ac:knownFonts="1">
    <font>
      <sz val="11"/>
      <color theme="1"/>
      <name val="Calibri"/>
      <family val="2"/>
      <scheme val="minor"/>
    </font>
    <font>
      <sz val="11"/>
      <color theme="1"/>
      <name val="Calibri"/>
      <family val="2"/>
      <scheme val="minor"/>
    </font>
    <font>
      <b/>
      <sz val="10"/>
      <name val="Arial"/>
      <family val="2"/>
    </font>
    <font>
      <b/>
      <sz val="10"/>
      <color theme="1"/>
      <name val="Arial"/>
      <family val="2"/>
    </font>
    <font>
      <sz val="12"/>
      <color theme="1"/>
      <name val="Calibri"/>
      <family val="2"/>
      <scheme val="minor"/>
    </font>
    <font>
      <sz val="10"/>
      <color theme="1"/>
      <name val="Arial"/>
      <family val="2"/>
    </font>
    <font>
      <sz val="10"/>
      <name val="Arial"/>
      <family val="2"/>
    </font>
    <font>
      <sz val="11"/>
      <color theme="1"/>
      <name val="Arial"/>
      <family val="2"/>
    </font>
    <font>
      <b/>
      <sz val="11"/>
      <color theme="1"/>
      <name val="Arial"/>
      <family val="2"/>
    </font>
    <font>
      <sz val="10"/>
      <color theme="1"/>
      <name val="Calibri"/>
      <family val="2"/>
      <scheme val="minor"/>
    </font>
    <font>
      <sz val="10"/>
      <color rgb="FF242424"/>
      <name val="Segoe UI"/>
      <family val="2"/>
    </font>
    <font>
      <b/>
      <sz val="10"/>
      <color rgb="FF242424"/>
      <name val="Segoe UI"/>
      <family val="2"/>
    </font>
    <font>
      <sz val="10"/>
      <color rgb="FF000000"/>
      <name val="Arial"/>
      <family val="2"/>
    </font>
    <font>
      <sz val="10"/>
      <color rgb="FFFF0000"/>
      <name val="Arial"/>
      <family val="2"/>
    </font>
    <font>
      <sz val="12"/>
      <color theme="1"/>
      <name val="Arial"/>
      <family val="2"/>
    </font>
    <font>
      <sz val="12"/>
      <name val="Arial"/>
      <family val="2"/>
    </font>
    <font>
      <b/>
      <sz val="10"/>
      <color rgb="FFFF0000"/>
      <name val="Arial"/>
      <family val="2"/>
    </font>
    <font>
      <sz val="10"/>
      <color theme="5" tint="-0.249977111117893"/>
      <name val="Arial"/>
      <family val="2"/>
    </font>
    <font>
      <b/>
      <sz val="14"/>
      <name val="Arial"/>
      <family val="2"/>
    </font>
    <font>
      <b/>
      <sz val="11"/>
      <color rgb="FF000000"/>
      <name val="Arial"/>
      <family val="2"/>
    </font>
    <font>
      <b/>
      <sz val="10"/>
      <color theme="8" tint="-0.249977111117893"/>
      <name val="Arial"/>
      <family val="2"/>
    </font>
    <font>
      <b/>
      <sz val="10"/>
      <color rgb="FF0070C0"/>
      <name val="Arial"/>
      <family val="2"/>
    </font>
    <font>
      <sz val="10"/>
      <color rgb="FFC65911"/>
      <name val="Arial"/>
      <family val="2"/>
    </font>
    <font>
      <sz val="10"/>
      <color rgb="FFC00000"/>
      <name val="Arial"/>
      <family val="2"/>
    </font>
  </fonts>
  <fills count="19">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rgb="FF000000"/>
      </patternFill>
    </fill>
    <fill>
      <patternFill patternType="solid">
        <fgColor theme="0" tint="-4.9989318521683403E-2"/>
        <bgColor rgb="FF000000"/>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9999"/>
        <bgColor indexed="64"/>
      </patternFill>
    </fill>
    <fill>
      <patternFill patternType="solid">
        <fgColor rgb="FFFF0000"/>
        <bgColor indexed="64"/>
      </patternFill>
    </fill>
    <fill>
      <patternFill patternType="solid">
        <fgColor rgb="FFEEDEEE"/>
        <bgColor indexed="64"/>
      </patternFill>
    </fill>
    <fill>
      <patternFill patternType="solid">
        <fgColor rgb="FFC0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rgb="FFD1D1D1"/>
      </left>
      <right style="medium">
        <color rgb="FFD1D1D1"/>
      </right>
      <top style="medium">
        <color rgb="FFD1D1D1"/>
      </top>
      <bottom style="medium">
        <color rgb="FFD1D1D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164" fontId="4"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52">
    <xf numFmtId="0" fontId="0" fillId="0" borderId="0" xfId="0"/>
    <xf numFmtId="0" fontId="5" fillId="0" borderId="0" xfId="0" applyFont="1"/>
    <xf numFmtId="0" fontId="5" fillId="4"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5" fillId="4" borderId="0" xfId="0" applyFont="1" applyFill="1"/>
    <xf numFmtId="0" fontId="9" fillId="0" borderId="0" xfId="0" applyFont="1"/>
    <xf numFmtId="0" fontId="5" fillId="0" borderId="0" xfId="0" applyFont="1" applyAlignment="1">
      <alignment horizontal="justify" vertical="center"/>
    </xf>
    <xf numFmtId="0" fontId="10" fillId="0" borderId="0" xfId="0" applyFont="1"/>
    <xf numFmtId="0" fontId="10" fillId="5" borderId="2" xfId="0" applyFont="1" applyFill="1" applyBorder="1" applyAlignment="1">
      <alignment vertical="center" wrapText="1" readingOrder="1"/>
    </xf>
    <xf numFmtId="0" fontId="11" fillId="5" borderId="2" xfId="0"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6"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0" fillId="0" borderId="0" xfId="0" applyAlignment="1">
      <alignment vertical="center"/>
    </xf>
    <xf numFmtId="0" fontId="5" fillId="4" borderId="1" xfId="0" applyFont="1" applyFill="1" applyBorder="1" applyAlignment="1">
      <alignment horizontal="center" vertical="center"/>
    </xf>
    <xf numFmtId="164" fontId="6" fillId="4" borderId="1" xfId="2" applyFont="1" applyFill="1" applyBorder="1" applyAlignment="1">
      <alignment horizontal="left" vertical="center" wrapText="1"/>
    </xf>
    <xf numFmtId="44" fontId="6" fillId="4" borderId="1" xfId="1" applyFont="1" applyFill="1" applyBorder="1" applyAlignment="1">
      <alignment vertical="center" wrapText="1"/>
    </xf>
    <xf numFmtId="0" fontId="5" fillId="4" borderId="1" xfId="0" applyFont="1" applyFill="1" applyBorder="1" applyAlignment="1">
      <alignment horizontal="justify" vertical="center"/>
    </xf>
    <xf numFmtId="44" fontId="2" fillId="4" borderId="1" xfId="1" applyFont="1" applyFill="1" applyBorder="1" applyAlignment="1">
      <alignment horizontal="center" vertical="center" wrapText="1"/>
    </xf>
    <xf numFmtId="0" fontId="12" fillId="4" borderId="1" xfId="0" applyFont="1" applyFill="1" applyBorder="1" applyAlignment="1">
      <alignment horizontal="justify" vertical="center" wrapText="1"/>
    </xf>
    <xf numFmtId="0" fontId="12" fillId="4" borderId="1" xfId="0" applyFont="1" applyFill="1" applyBorder="1" applyAlignment="1">
      <alignment horizontal="center" vertical="center"/>
    </xf>
    <xf numFmtId="164" fontId="6" fillId="4" borderId="1" xfId="2" applyFont="1" applyFill="1" applyBorder="1" applyAlignment="1">
      <alignment horizontal="justify" vertical="center" wrapText="1"/>
    </xf>
    <xf numFmtId="0" fontId="6" fillId="9" borderId="1" xfId="0" applyFont="1" applyFill="1" applyBorder="1" applyAlignment="1">
      <alignment horizontal="justify" vertical="center" wrapText="1"/>
    </xf>
    <xf numFmtId="0" fontId="6" fillId="4" borderId="1" xfId="0" applyFont="1" applyFill="1" applyBorder="1" applyAlignment="1">
      <alignment vertical="center" wrapText="1"/>
    </xf>
    <xf numFmtId="0" fontId="12" fillId="4" borderId="1" xfId="0" applyFont="1" applyFill="1" applyBorder="1" applyAlignment="1">
      <alignment vertical="center" wrapText="1"/>
    </xf>
    <xf numFmtId="164" fontId="6" fillId="4" borderId="1" xfId="2" applyFont="1" applyFill="1" applyBorder="1" applyAlignment="1">
      <alignment vertical="center" wrapText="1"/>
    </xf>
    <xf numFmtId="0" fontId="6" fillId="4" borderId="1" xfId="2" applyNumberFormat="1" applyFont="1" applyFill="1" applyBorder="1" applyAlignment="1">
      <alignment horizontal="justify"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justify" vertical="center"/>
    </xf>
    <xf numFmtId="44" fontId="6" fillId="4" borderId="1" xfId="1" applyFont="1" applyFill="1" applyBorder="1" applyAlignment="1">
      <alignment horizontal="justify" vertical="center"/>
    </xf>
    <xf numFmtId="0" fontId="13" fillId="4" borderId="1" xfId="0" applyFont="1" applyFill="1" applyBorder="1" applyAlignment="1">
      <alignment horizontal="justify" vertical="center" wrapText="1"/>
    </xf>
    <xf numFmtId="0" fontId="13" fillId="4" borderId="0" xfId="0" applyFont="1" applyFill="1"/>
    <xf numFmtId="0" fontId="6" fillId="4" borderId="1" xfId="0" applyFont="1" applyFill="1" applyBorder="1" applyAlignment="1">
      <alignment horizontal="center" vertical="center"/>
    </xf>
    <xf numFmtId="0" fontId="5" fillId="4" borderId="1" xfId="0" applyFont="1" applyFill="1" applyBorder="1" applyAlignment="1">
      <alignment vertical="center"/>
    </xf>
    <xf numFmtId="0" fontId="13" fillId="4" borderId="1" xfId="0" applyFont="1" applyFill="1" applyBorder="1" applyAlignment="1">
      <alignment vertical="center"/>
    </xf>
    <xf numFmtId="0" fontId="13" fillId="4" borderId="1" xfId="0" applyFont="1" applyFill="1" applyBorder="1" applyAlignment="1">
      <alignment horizontal="center" vertical="center"/>
    </xf>
    <xf numFmtId="165" fontId="6" fillId="4" borderId="1" xfId="5" applyNumberFormat="1" applyFont="1" applyFill="1" applyBorder="1" applyAlignment="1">
      <alignment horizontal="justify" vertical="center" wrapText="1"/>
    </xf>
    <xf numFmtId="165" fontId="6" fillId="4" borderId="1" xfId="5" applyNumberFormat="1" applyFont="1" applyFill="1" applyBorder="1" applyAlignment="1">
      <alignment vertical="center" wrapText="1"/>
    </xf>
    <xf numFmtId="165" fontId="6" fillId="4" borderId="1" xfId="5" applyNumberFormat="1" applyFont="1" applyFill="1" applyBorder="1" applyAlignment="1">
      <alignment horizontal="left" vertical="center" wrapText="1"/>
    </xf>
    <xf numFmtId="165" fontId="6" fillId="4" borderId="1" xfId="5" applyNumberFormat="1" applyFont="1" applyFill="1" applyBorder="1" applyAlignment="1">
      <alignment horizontal="justify" vertical="center"/>
    </xf>
    <xf numFmtId="165" fontId="5" fillId="4" borderId="1" xfId="5" applyNumberFormat="1" applyFont="1" applyFill="1" applyBorder="1" applyAlignment="1">
      <alignment horizontal="justify" vertical="center"/>
    </xf>
    <xf numFmtId="42" fontId="5" fillId="4" borderId="0" xfId="0" applyNumberFormat="1" applyFont="1" applyFill="1" applyAlignment="1">
      <alignment vertical="center"/>
    </xf>
    <xf numFmtId="165" fontId="13" fillId="4" borderId="0" xfId="0" applyNumberFormat="1" applyFont="1" applyFill="1" applyAlignment="1">
      <alignment horizontal="center" vertical="center"/>
    </xf>
    <xf numFmtId="0" fontId="5" fillId="4" borderId="0" xfId="0" applyFont="1" applyFill="1" applyAlignment="1">
      <alignment horizontal="center"/>
    </xf>
    <xf numFmtId="42" fontId="5" fillId="4" borderId="0" xfId="0" applyNumberFormat="1" applyFont="1" applyFill="1" applyAlignment="1">
      <alignment horizontal="center"/>
    </xf>
    <xf numFmtId="0" fontId="5" fillId="4" borderId="0" xfId="0" applyFont="1" applyFill="1" applyAlignment="1">
      <alignment horizontal="justify"/>
    </xf>
    <xf numFmtId="165" fontId="5" fillId="4" borderId="0" xfId="5" applyNumberFormat="1" applyFont="1" applyFill="1" applyAlignment="1">
      <alignment horizontal="center"/>
    </xf>
    <xf numFmtId="165" fontId="16" fillId="4" borderId="0" xfId="0" applyNumberFormat="1" applyFont="1" applyFill="1" applyAlignment="1">
      <alignment horizontal="center"/>
    </xf>
    <xf numFmtId="49" fontId="6" fillId="4" borderId="1" xfId="5" applyNumberFormat="1" applyFont="1" applyFill="1" applyBorder="1" applyAlignment="1">
      <alignment horizontal="justify" vertical="center" wrapText="1"/>
    </xf>
    <xf numFmtId="0" fontId="6" fillId="4" borderId="1" xfId="0" applyFont="1" applyFill="1" applyBorder="1" applyAlignment="1">
      <alignment horizontal="right" vertical="center" wrapText="1"/>
    </xf>
    <xf numFmtId="42" fontId="13" fillId="4" borderId="1" xfId="3" applyFont="1" applyFill="1" applyBorder="1" applyAlignment="1">
      <alignment horizontal="right" vertical="center" wrapText="1"/>
    </xf>
    <xf numFmtId="0" fontId="6" fillId="4" borderId="1" xfId="2" applyNumberFormat="1" applyFont="1" applyFill="1" applyBorder="1" applyAlignment="1">
      <alignment horizontal="right" vertical="center" wrapText="1"/>
    </xf>
    <xf numFmtId="0" fontId="6" fillId="4" borderId="1" xfId="1" applyNumberFormat="1" applyFont="1" applyFill="1" applyBorder="1" applyAlignment="1">
      <alignment horizontal="right" vertical="center" wrapText="1"/>
    </xf>
    <xf numFmtId="0" fontId="6" fillId="4" borderId="1" xfId="1" applyNumberFormat="1" applyFont="1" applyFill="1" applyBorder="1" applyAlignment="1">
      <alignment horizontal="right" vertical="center"/>
    </xf>
    <xf numFmtId="9" fontId="6" fillId="4" borderId="1" xfId="1" applyNumberFormat="1" applyFont="1" applyFill="1" applyBorder="1" applyAlignment="1">
      <alignment horizontal="right" vertical="center"/>
    </xf>
    <xf numFmtId="42" fontId="6" fillId="4" borderId="1" xfId="3" applyFont="1" applyFill="1" applyBorder="1" applyAlignment="1">
      <alignment horizontal="center" vertical="center" wrapText="1"/>
    </xf>
    <xf numFmtId="42" fontId="5" fillId="4" borderId="1" xfId="3" applyFont="1" applyFill="1" applyBorder="1" applyAlignment="1">
      <alignment horizontal="center" vertical="center" wrapText="1"/>
    </xf>
    <xf numFmtId="42" fontId="6" fillId="4" borderId="1" xfId="3" applyFont="1" applyFill="1" applyBorder="1" applyAlignment="1">
      <alignment horizontal="right" vertical="center" wrapText="1"/>
    </xf>
    <xf numFmtId="42" fontId="5" fillId="4" borderId="1" xfId="3" applyFont="1" applyFill="1" applyBorder="1" applyAlignment="1">
      <alignment horizontal="right" vertical="center" wrapText="1"/>
    </xf>
    <xf numFmtId="42" fontId="6" fillId="4" borderId="1" xfId="3" applyFont="1" applyFill="1" applyBorder="1" applyAlignment="1">
      <alignment horizontal="center" vertical="center"/>
    </xf>
    <xf numFmtId="42" fontId="6" fillId="4" borderId="1" xfId="3" applyFont="1" applyFill="1" applyBorder="1" applyAlignment="1">
      <alignment horizontal="right" vertical="center"/>
    </xf>
    <xf numFmtId="166" fontId="5" fillId="4" borderId="0" xfId="0" applyNumberFormat="1" applyFont="1" applyFill="1" applyAlignment="1">
      <alignment vertical="center"/>
    </xf>
    <xf numFmtId="0" fontId="14" fillId="4" borderId="1" xfId="0" applyFont="1" applyFill="1" applyBorder="1" applyAlignment="1">
      <alignment horizontal="justify" vertical="center" wrapText="1"/>
    </xf>
    <xf numFmtId="9" fontId="6" fillId="4" borderId="1" xfId="4" applyFont="1" applyFill="1" applyBorder="1" applyAlignment="1">
      <alignment vertical="center" wrapText="1"/>
    </xf>
    <xf numFmtId="166" fontId="6" fillId="4" borderId="1" xfId="4" applyNumberFormat="1" applyFont="1" applyFill="1" applyBorder="1" applyAlignment="1">
      <alignment vertical="center" wrapText="1"/>
    </xf>
    <xf numFmtId="9" fontId="6" fillId="4" borderId="1" xfId="4" applyFont="1" applyFill="1" applyBorder="1" applyAlignment="1">
      <alignment horizontal="right" vertical="center"/>
    </xf>
    <xf numFmtId="165" fontId="5" fillId="4" borderId="1" xfId="5" applyNumberFormat="1" applyFont="1" applyFill="1" applyBorder="1" applyAlignment="1">
      <alignment horizontal="justify"/>
    </xf>
    <xf numFmtId="9" fontId="6" fillId="4" borderId="1" xfId="0" applyNumberFormat="1" applyFont="1" applyFill="1" applyBorder="1" applyAlignment="1">
      <alignment horizontal="right" vertical="center" wrapText="1"/>
    </xf>
    <xf numFmtId="9" fontId="6" fillId="4" borderId="1" xfId="1" applyNumberFormat="1" applyFont="1" applyFill="1" applyBorder="1" applyAlignment="1">
      <alignment horizontal="right" vertical="center" wrapText="1"/>
    </xf>
    <xf numFmtId="44" fontId="6" fillId="4" borderId="1" xfId="1" applyFont="1" applyFill="1" applyBorder="1" applyAlignment="1">
      <alignment horizontal="left" vertical="center" wrapText="1"/>
    </xf>
    <xf numFmtId="44" fontId="6" fillId="4" borderId="1" xfId="1" applyFont="1" applyFill="1" applyBorder="1" applyAlignment="1">
      <alignment horizontal="justify" vertical="center" wrapText="1"/>
    </xf>
    <xf numFmtId="165" fontId="5" fillId="4" borderId="1" xfId="5" applyNumberFormat="1" applyFont="1" applyFill="1" applyBorder="1" applyAlignment="1">
      <alignment horizontal="left" vertical="center" wrapText="1"/>
    </xf>
    <xf numFmtId="0" fontId="6" fillId="4" borderId="0" xfId="0" applyFont="1" applyFill="1"/>
    <xf numFmtId="0" fontId="6" fillId="4" borderId="1" xfId="0" applyFont="1" applyFill="1" applyBorder="1" applyAlignment="1">
      <alignment horizontal="left" vertical="center" wrapText="1"/>
    </xf>
    <xf numFmtId="9" fontId="6" fillId="4" borderId="1" xfId="4" applyFont="1" applyFill="1" applyBorder="1" applyAlignment="1">
      <alignment horizontal="right" vertical="center" wrapText="1"/>
    </xf>
    <xf numFmtId="42" fontId="15" fillId="4" borderId="1" xfId="3" applyFont="1" applyFill="1" applyBorder="1" applyAlignment="1">
      <alignment horizontal="right" vertical="center" wrapText="1"/>
    </xf>
    <xf numFmtId="0" fontId="6" fillId="4" borderId="1" xfId="4" applyNumberFormat="1" applyFont="1" applyFill="1" applyBorder="1" applyAlignment="1">
      <alignment horizontal="right" vertical="center" wrapText="1"/>
    </xf>
    <xf numFmtId="0" fontId="6" fillId="4" borderId="1" xfId="0" applyFont="1" applyFill="1" applyBorder="1" applyAlignment="1">
      <alignment horizontal="center" vertical="center" wrapText="1"/>
    </xf>
    <xf numFmtId="42" fontId="17" fillId="4" borderId="1" xfId="3" applyFont="1" applyFill="1" applyBorder="1" applyAlignment="1">
      <alignment horizontal="center" vertical="center" wrapText="1"/>
    </xf>
    <xf numFmtId="42" fontId="17" fillId="4" borderId="1" xfId="3" applyFont="1" applyFill="1" applyBorder="1" applyAlignment="1">
      <alignment horizontal="right" vertical="center" wrapText="1"/>
    </xf>
    <xf numFmtId="9" fontId="17" fillId="0" borderId="1" xfId="4" applyFont="1" applyFill="1" applyBorder="1" applyAlignment="1">
      <alignment vertical="center" wrapText="1"/>
    </xf>
    <xf numFmtId="165" fontId="17" fillId="0" borderId="1" xfId="5" applyNumberFormat="1" applyFont="1" applyFill="1" applyBorder="1" applyAlignment="1">
      <alignment horizontal="left" vertical="center" wrapText="1"/>
    </xf>
    <xf numFmtId="9" fontId="17" fillId="0" borderId="1" xfId="1" applyNumberFormat="1" applyFont="1" applyFill="1" applyBorder="1" applyAlignment="1">
      <alignment horizontal="right" vertical="center" wrapText="1"/>
    </xf>
    <xf numFmtId="0" fontId="17" fillId="0" borderId="1" xfId="1" applyNumberFormat="1" applyFont="1" applyFill="1" applyBorder="1" applyAlignment="1">
      <alignment horizontal="left" vertical="center" wrapText="1"/>
    </xf>
    <xf numFmtId="42" fontId="17" fillId="0" borderId="1" xfId="3" applyFont="1" applyFill="1" applyBorder="1" applyAlignment="1">
      <alignment horizontal="right" vertical="center" wrapText="1"/>
    </xf>
    <xf numFmtId="42" fontId="6" fillId="11" borderId="1" xfId="3" applyFont="1" applyFill="1" applyBorder="1" applyAlignment="1">
      <alignment horizontal="right" vertical="center" wrapText="1"/>
    </xf>
    <xf numFmtId="42" fontId="17" fillId="0" borderId="1" xfId="3" applyFont="1" applyFill="1" applyBorder="1" applyAlignment="1">
      <alignment horizontal="center" vertical="center" wrapText="1"/>
    </xf>
    <xf numFmtId="0" fontId="17" fillId="0" borderId="1" xfId="0" applyFont="1" applyBorder="1" applyAlignment="1">
      <alignment horizontal="justify" vertical="center" wrapText="1"/>
    </xf>
    <xf numFmtId="44" fontId="17" fillId="0" borderId="1" xfId="1" applyFont="1" applyFill="1" applyBorder="1" applyAlignment="1">
      <alignment horizontal="left" vertical="center" wrapText="1"/>
    </xf>
    <xf numFmtId="44" fontId="2" fillId="12" borderId="1" xfId="1" applyFont="1" applyFill="1" applyBorder="1" applyAlignment="1">
      <alignment horizontal="center" vertical="center" wrapText="1"/>
    </xf>
    <xf numFmtId="44" fontId="2" fillId="13" borderId="1" xfId="1" applyFont="1" applyFill="1" applyBorder="1" applyAlignment="1">
      <alignment horizontal="center" vertical="center" wrapText="1"/>
    </xf>
    <xf numFmtId="9" fontId="6" fillId="13" borderId="1" xfId="4" applyFont="1" applyFill="1" applyBorder="1" applyAlignment="1">
      <alignment horizontal="right" vertical="center" wrapText="1"/>
    </xf>
    <xf numFmtId="9" fontId="6" fillId="13" borderId="1" xfId="4" applyFont="1" applyFill="1" applyBorder="1" applyAlignment="1">
      <alignment horizontal="center" vertical="center" wrapText="1"/>
    </xf>
    <xf numFmtId="44" fontId="2" fillId="14" borderId="1" xfId="1" applyFont="1" applyFill="1" applyBorder="1" applyAlignment="1">
      <alignment horizontal="center" vertical="center" wrapText="1"/>
    </xf>
    <xf numFmtId="165" fontId="17" fillId="0" borderId="1" xfId="5" applyNumberFormat="1" applyFont="1" applyFill="1" applyBorder="1" applyAlignment="1">
      <alignment horizontal="justify" vertical="center" wrapText="1"/>
    </xf>
    <xf numFmtId="0" fontId="0" fillId="11" borderId="0" xfId="0" applyFill="1" applyAlignment="1">
      <alignment wrapText="1"/>
    </xf>
    <xf numFmtId="43" fontId="5" fillId="4" borderId="0" xfId="5" applyFont="1" applyFill="1" applyAlignment="1">
      <alignment horizontal="center"/>
    </xf>
    <xf numFmtId="43" fontId="5" fillId="4" borderId="0" xfId="0" applyNumberFormat="1" applyFont="1" applyFill="1"/>
    <xf numFmtId="43" fontId="5" fillId="4" borderId="0" xfId="5" applyFont="1" applyFill="1"/>
    <xf numFmtId="43" fontId="3" fillId="4" borderId="0" xfId="0" applyNumberFormat="1" applyFont="1" applyFill="1"/>
    <xf numFmtId="165" fontId="5" fillId="4" borderId="0" xfId="0" applyNumberFormat="1" applyFont="1" applyFill="1" applyAlignment="1">
      <alignment horizontal="justify"/>
    </xf>
    <xf numFmtId="43" fontId="5" fillId="6" borderId="0" xfId="0" applyNumberFormat="1" applyFont="1" applyFill="1"/>
    <xf numFmtId="0" fontId="6" fillId="4" borderId="1" xfId="5" applyNumberFormat="1" applyFont="1" applyFill="1" applyBorder="1" applyAlignment="1">
      <alignment horizontal="justify" vertical="center" wrapText="1"/>
    </xf>
    <xf numFmtId="9" fontId="6" fillId="4" borderId="1" xfId="4" applyFont="1" applyFill="1" applyBorder="1" applyAlignment="1">
      <alignment horizontal="center" vertical="center" wrapText="1"/>
    </xf>
    <xf numFmtId="0" fontId="6" fillId="4" borderId="1" xfId="3" applyNumberFormat="1" applyFont="1" applyFill="1" applyBorder="1" applyAlignment="1">
      <alignment horizontal="justify" vertical="center" wrapText="1"/>
    </xf>
    <xf numFmtId="42" fontId="6" fillId="4" borderId="1" xfId="3" applyFont="1" applyFill="1" applyBorder="1" applyAlignment="1">
      <alignment vertical="center" wrapText="1"/>
    </xf>
    <xf numFmtId="0" fontId="7" fillId="0" borderId="0" xfId="0" applyFont="1"/>
    <xf numFmtId="0" fontId="19" fillId="10" borderId="1" xfId="0" applyFont="1" applyFill="1" applyBorder="1" applyAlignment="1">
      <alignment horizontal="center"/>
    </xf>
    <xf numFmtId="0" fontId="17" fillId="4" borderId="1" xfId="1" applyNumberFormat="1" applyFont="1" applyFill="1" applyBorder="1" applyAlignment="1">
      <alignment horizontal="right" vertical="center"/>
    </xf>
    <xf numFmtId="49" fontId="6" fillId="4" borderId="1" xfId="5" applyNumberFormat="1" applyFont="1" applyFill="1" applyBorder="1" applyAlignment="1">
      <alignment horizontal="center" vertical="center" wrapText="1"/>
    </xf>
    <xf numFmtId="165" fontId="6" fillId="4" borderId="1" xfId="5"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14" fontId="12"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42" fontId="6" fillId="0" borderId="1" xfId="3" applyFont="1" applyFill="1" applyBorder="1" applyAlignment="1">
      <alignment horizontal="right" vertical="center" wrapText="1"/>
    </xf>
    <xf numFmtId="0" fontId="6" fillId="0" borderId="1" xfId="3" applyNumberFormat="1" applyFont="1" applyFill="1" applyBorder="1" applyAlignment="1">
      <alignment horizontal="justify" vertical="center" wrapText="1"/>
    </xf>
    <xf numFmtId="0" fontId="5" fillId="11" borderId="0" xfId="0" applyFont="1" applyFill="1" applyAlignment="1">
      <alignment horizontal="justify"/>
    </xf>
    <xf numFmtId="42" fontId="6" fillId="0" borderId="1" xfId="3" applyFont="1" applyFill="1" applyBorder="1" applyAlignment="1">
      <alignment horizontal="left" vertical="center" wrapText="1"/>
    </xf>
    <xf numFmtId="42" fontId="6" fillId="0" borderId="1" xfId="3" applyFont="1" applyFill="1" applyBorder="1" applyAlignment="1">
      <alignment vertical="center" wrapText="1"/>
    </xf>
    <xf numFmtId="0" fontId="6" fillId="4" borderId="1" xfId="3" applyNumberFormat="1" applyFont="1" applyFill="1" applyBorder="1" applyAlignment="1">
      <alignment horizontal="right" vertical="center" wrapText="1"/>
    </xf>
    <xf numFmtId="42" fontId="6" fillId="15" borderId="1" xfId="3" applyFont="1" applyFill="1" applyBorder="1" applyAlignment="1">
      <alignment horizontal="center" vertical="center" wrapText="1"/>
    </xf>
    <xf numFmtId="42" fontId="6" fillId="15" borderId="1" xfId="3" applyFont="1" applyFill="1" applyBorder="1" applyAlignment="1">
      <alignment horizontal="right" vertical="center" wrapText="1"/>
    </xf>
    <xf numFmtId="42" fontId="5" fillId="15" borderId="1" xfId="3" applyFont="1" applyFill="1" applyBorder="1" applyAlignment="1">
      <alignment horizontal="center" vertical="center" wrapText="1"/>
    </xf>
    <xf numFmtId="0" fontId="5" fillId="4" borderId="1" xfId="3" applyNumberFormat="1" applyFont="1" applyFill="1" applyBorder="1" applyAlignment="1">
      <alignment horizontal="justify" vertical="center" wrapText="1"/>
    </xf>
    <xf numFmtId="9" fontId="6" fillId="4" borderId="1" xfId="4" applyFont="1" applyFill="1" applyBorder="1" applyAlignment="1">
      <alignment horizontal="center" vertical="center"/>
    </xf>
    <xf numFmtId="165" fontId="5" fillId="4" borderId="1" xfId="5" applyNumberFormat="1" applyFont="1" applyFill="1" applyBorder="1" applyAlignment="1">
      <alignment horizontal="center" vertical="center"/>
    </xf>
    <xf numFmtId="0" fontId="6" fillId="4" borderId="1" xfId="5" applyNumberFormat="1" applyFont="1" applyFill="1" applyBorder="1" applyAlignment="1">
      <alignment horizontal="center" vertical="center" wrapText="1"/>
    </xf>
    <xf numFmtId="0" fontId="5" fillId="4" borderId="1" xfId="5" applyNumberFormat="1" applyFont="1" applyFill="1" applyBorder="1" applyAlignment="1">
      <alignment horizontal="center" vertical="center"/>
    </xf>
    <xf numFmtId="0" fontId="6" fillId="4" borderId="1" xfId="5" applyNumberFormat="1" applyFont="1" applyFill="1" applyBorder="1" applyAlignment="1">
      <alignment horizontal="center" vertical="center"/>
    </xf>
    <xf numFmtId="0" fontId="17" fillId="4" borderId="1" xfId="5" applyNumberFormat="1" applyFont="1" applyFill="1" applyBorder="1" applyAlignment="1">
      <alignment horizontal="center" vertical="center"/>
    </xf>
    <xf numFmtId="0" fontId="5" fillId="4" borderId="1" xfId="5" applyNumberFormat="1" applyFont="1" applyFill="1" applyBorder="1" applyAlignment="1">
      <alignment horizontal="center" vertical="center" wrapText="1"/>
    </xf>
    <xf numFmtId="0" fontId="5" fillId="15" borderId="1" xfId="5" applyNumberFormat="1" applyFont="1" applyFill="1" applyBorder="1" applyAlignment="1">
      <alignment horizontal="center" vertical="center" wrapText="1"/>
    </xf>
    <xf numFmtId="165" fontId="5" fillId="4" borderId="1" xfId="5" applyNumberFormat="1" applyFont="1" applyFill="1" applyBorder="1" applyAlignment="1">
      <alignment horizontal="center"/>
    </xf>
    <xf numFmtId="167" fontId="17" fillId="4" borderId="1" xfId="1" applyNumberFormat="1" applyFont="1" applyFill="1" applyBorder="1" applyAlignment="1">
      <alignment horizontal="center" vertical="center" wrapText="1"/>
    </xf>
    <xf numFmtId="9" fontId="6" fillId="11" borderId="1" xfId="4" applyFont="1" applyFill="1" applyBorder="1" applyAlignment="1">
      <alignment horizontal="center" vertical="center" wrapText="1"/>
    </xf>
    <xf numFmtId="9" fontId="17" fillId="0" borderId="1" xfId="4" applyFont="1" applyFill="1" applyBorder="1" applyAlignment="1">
      <alignment horizontal="center" vertical="center" wrapText="1"/>
    </xf>
    <xf numFmtId="166" fontId="6" fillId="4" borderId="1" xfId="4" applyNumberFormat="1" applyFont="1" applyFill="1" applyBorder="1" applyAlignment="1">
      <alignment horizontal="center" vertical="center" wrapText="1"/>
    </xf>
    <xf numFmtId="0" fontId="5" fillId="4" borderId="1" xfId="5" applyNumberFormat="1" applyFont="1" applyFill="1" applyBorder="1" applyAlignment="1">
      <alignment horizontal="justify" vertical="center" wrapText="1"/>
    </xf>
    <xf numFmtId="42" fontId="5" fillId="11" borderId="1" xfId="3" applyFont="1" applyFill="1" applyBorder="1" applyAlignment="1">
      <alignment horizontal="right" vertical="center" wrapText="1"/>
    </xf>
    <xf numFmtId="42" fontId="5" fillId="16" borderId="1" xfId="3" applyFont="1" applyFill="1" applyBorder="1" applyAlignment="1">
      <alignment horizontal="center" vertical="center" wrapText="1"/>
    </xf>
    <xf numFmtId="0" fontId="6" fillId="17" borderId="1" xfId="5" applyNumberFormat="1" applyFont="1" applyFill="1" applyBorder="1" applyAlignment="1">
      <alignment horizontal="center" vertical="center" wrapText="1"/>
    </xf>
    <xf numFmtId="49" fontId="6" fillId="0" borderId="1" xfId="3" applyNumberFormat="1" applyFont="1" applyFill="1" applyBorder="1" applyAlignment="1">
      <alignment horizontal="justify" vertical="center" wrapText="1"/>
    </xf>
    <xf numFmtId="42" fontId="16" fillId="4" borderId="1" xfId="3" applyFont="1" applyFill="1" applyBorder="1" applyAlignment="1">
      <alignment horizontal="center" vertical="center" wrapText="1"/>
    </xf>
    <xf numFmtId="0" fontId="6" fillId="4" borderId="1" xfId="3" applyNumberFormat="1" applyFont="1" applyFill="1" applyBorder="1" applyAlignment="1">
      <alignment horizontal="left" vertical="center" wrapText="1"/>
    </xf>
    <xf numFmtId="0" fontId="6" fillId="0" borderId="1" xfId="5" applyNumberFormat="1" applyFont="1" applyFill="1" applyBorder="1" applyAlignment="1">
      <alignment horizontal="left" vertical="center" wrapText="1"/>
    </xf>
    <xf numFmtId="0" fontId="6" fillId="0" borderId="1" xfId="3" applyNumberFormat="1" applyFont="1" applyFill="1" applyBorder="1" applyAlignment="1">
      <alignment horizontal="left" vertical="center" wrapText="1"/>
    </xf>
    <xf numFmtId="0" fontId="17" fillId="4" borderId="1" xfId="5" applyNumberFormat="1" applyFont="1" applyFill="1" applyBorder="1" applyAlignment="1">
      <alignment horizontal="justify" vertical="center" wrapText="1"/>
    </xf>
    <xf numFmtId="0" fontId="17" fillId="4" borderId="1" xfId="2" applyNumberFormat="1" applyFont="1" applyFill="1" applyBorder="1" applyAlignment="1">
      <alignment horizontal="justify" vertical="center" wrapText="1"/>
    </xf>
    <xf numFmtId="9" fontId="6" fillId="4" borderId="1" xfId="2" applyNumberFormat="1" applyFont="1" applyFill="1" applyBorder="1" applyAlignment="1">
      <alignment horizontal="center" vertical="center" wrapText="1"/>
    </xf>
    <xf numFmtId="0" fontId="17" fillId="4" borderId="1" xfId="0" applyFont="1" applyFill="1" applyBorder="1" applyAlignment="1">
      <alignment horizontal="justify" vertical="center" wrapText="1"/>
    </xf>
    <xf numFmtId="42" fontId="22" fillId="4" borderId="1" xfId="3" applyFont="1" applyFill="1" applyBorder="1" applyAlignment="1">
      <alignment horizontal="right" vertical="center" wrapText="1"/>
    </xf>
    <xf numFmtId="0" fontId="6" fillId="4" borderId="1" xfId="3" applyNumberFormat="1" applyFont="1" applyFill="1" applyBorder="1" applyAlignment="1">
      <alignment horizontal="center" vertical="center" wrapText="1"/>
    </xf>
    <xf numFmtId="42" fontId="5" fillId="4" borderId="0" xfId="0" applyNumberFormat="1" applyFont="1" applyFill="1"/>
    <xf numFmtId="9" fontId="6" fillId="4" borderId="1" xfId="1" applyNumberFormat="1" applyFont="1" applyFill="1" applyBorder="1" applyAlignment="1">
      <alignment horizontal="center" vertical="center" wrapText="1"/>
    </xf>
    <xf numFmtId="9" fontId="17" fillId="4" borderId="1" xfId="4" applyFont="1" applyFill="1" applyBorder="1" applyAlignment="1">
      <alignment horizontal="center" vertical="center" wrapText="1"/>
    </xf>
    <xf numFmtId="9" fontId="17" fillId="4" borderId="1" xfId="2" applyNumberFormat="1" applyFont="1" applyFill="1" applyBorder="1" applyAlignment="1">
      <alignment horizontal="center" vertical="center" wrapText="1"/>
    </xf>
    <xf numFmtId="42" fontId="13" fillId="15" borderId="1" xfId="3" applyFont="1" applyFill="1" applyBorder="1" applyAlignment="1">
      <alignment horizontal="right" vertical="center" wrapText="1"/>
    </xf>
    <xf numFmtId="42" fontId="23" fillId="4" borderId="1" xfId="3" applyFont="1" applyFill="1" applyBorder="1" applyAlignment="1">
      <alignment horizontal="right" vertical="center" wrapText="1"/>
    </xf>
    <xf numFmtId="42" fontId="23" fillId="4" borderId="1" xfId="3" applyFont="1" applyFill="1" applyBorder="1" applyAlignment="1">
      <alignment horizontal="center" vertical="center" wrapText="1"/>
    </xf>
    <xf numFmtId="0" fontId="22" fillId="4" borderId="1" xfId="5" applyNumberFormat="1" applyFont="1" applyFill="1" applyBorder="1" applyAlignment="1">
      <alignment horizontal="center" vertical="center" wrapText="1"/>
    </xf>
    <xf numFmtId="0" fontId="23" fillId="4" borderId="1" xfId="5" applyNumberFormat="1" applyFont="1" applyFill="1" applyBorder="1" applyAlignment="1">
      <alignment horizontal="center" vertical="center" wrapText="1"/>
    </xf>
    <xf numFmtId="0" fontId="22" fillId="4" borderId="1" xfId="2" applyNumberFormat="1" applyFont="1" applyFill="1" applyBorder="1" applyAlignment="1">
      <alignment horizontal="left" vertical="center" wrapText="1"/>
    </xf>
    <xf numFmtId="0" fontId="22" fillId="4" borderId="1" xfId="2" applyNumberFormat="1" applyFont="1" applyFill="1" applyBorder="1" applyAlignment="1">
      <alignment horizontal="center" vertical="center" wrapText="1"/>
    </xf>
    <xf numFmtId="0" fontId="5" fillId="18" borderId="1" xfId="0" applyFont="1" applyFill="1" applyBorder="1" applyAlignment="1">
      <alignment horizontal="justify" vertical="center" wrapText="1"/>
    </xf>
    <xf numFmtId="0" fontId="6" fillId="18" borderId="1" xfId="0" applyFont="1" applyFill="1" applyBorder="1" applyAlignment="1">
      <alignment vertical="center" wrapText="1"/>
    </xf>
    <xf numFmtId="0" fontId="5" fillId="18" borderId="1" xfId="0" applyFont="1" applyFill="1" applyBorder="1" applyAlignment="1">
      <alignment horizontal="center" vertical="center" wrapText="1"/>
    </xf>
    <xf numFmtId="0" fontId="6" fillId="18" borderId="1" xfId="0" applyFont="1" applyFill="1" applyBorder="1" applyAlignment="1">
      <alignment horizontal="justify" vertical="center" wrapText="1"/>
    </xf>
    <xf numFmtId="0" fontId="5" fillId="18" borderId="1" xfId="0" applyFont="1" applyFill="1" applyBorder="1" applyAlignment="1">
      <alignment horizontal="center" vertical="center"/>
    </xf>
    <xf numFmtId="42" fontId="6" fillId="18" borderId="1" xfId="3" applyFont="1" applyFill="1" applyBorder="1" applyAlignment="1">
      <alignment horizontal="center" vertical="center" wrapText="1"/>
    </xf>
    <xf numFmtId="0" fontId="6" fillId="18" borderId="1" xfId="5" applyNumberFormat="1" applyFont="1" applyFill="1" applyBorder="1" applyAlignment="1">
      <alignment horizontal="center" vertical="center" wrapText="1"/>
    </xf>
    <xf numFmtId="165" fontId="6" fillId="18" borderId="1" xfId="5" applyNumberFormat="1" applyFont="1" applyFill="1" applyBorder="1" applyAlignment="1">
      <alignment horizontal="center" vertical="center" wrapText="1"/>
    </xf>
    <xf numFmtId="165" fontId="6" fillId="18" borderId="1" xfId="5" applyNumberFormat="1" applyFont="1" applyFill="1" applyBorder="1" applyAlignment="1">
      <alignment horizontal="left" vertical="center" wrapText="1"/>
    </xf>
    <xf numFmtId="42" fontId="6" fillId="18" borderId="1" xfId="3" applyFont="1" applyFill="1" applyBorder="1" applyAlignment="1">
      <alignment horizontal="right" vertical="center" wrapText="1"/>
    </xf>
    <xf numFmtId="165" fontId="6" fillId="18" borderId="1" xfId="5" applyNumberFormat="1" applyFont="1" applyFill="1" applyBorder="1" applyAlignment="1">
      <alignment vertical="center" wrapText="1"/>
    </xf>
    <xf numFmtId="9" fontId="6" fillId="18" borderId="1" xfId="4" applyFont="1" applyFill="1" applyBorder="1" applyAlignment="1">
      <alignment horizontal="center" vertical="center" wrapText="1"/>
    </xf>
    <xf numFmtId="0" fontId="6" fillId="18" borderId="1" xfId="3" applyNumberFormat="1" applyFont="1" applyFill="1" applyBorder="1" applyAlignment="1">
      <alignment horizontal="justify" vertical="center" wrapText="1"/>
    </xf>
    <xf numFmtId="9" fontId="6" fillId="18" borderId="1" xfId="4" applyFont="1" applyFill="1" applyBorder="1" applyAlignment="1">
      <alignment horizontal="right" vertical="center" wrapText="1"/>
    </xf>
    <xf numFmtId="0" fontId="6" fillId="18" borderId="1" xfId="1" applyNumberFormat="1" applyFont="1" applyFill="1" applyBorder="1" applyAlignment="1">
      <alignment horizontal="right" vertical="center" wrapText="1"/>
    </xf>
    <xf numFmtId="164" fontId="6" fillId="18" borderId="1" xfId="2" applyFont="1" applyFill="1" applyBorder="1" applyAlignment="1">
      <alignment horizontal="left" vertical="center" wrapText="1"/>
    </xf>
    <xf numFmtId="165" fontId="6" fillId="18" borderId="1" xfId="5" applyNumberFormat="1" applyFont="1" applyFill="1" applyBorder="1" applyAlignment="1">
      <alignment horizontal="justify" vertical="center" wrapText="1"/>
    </xf>
    <xf numFmtId="165" fontId="22" fillId="4" borderId="1" xfId="5" applyNumberFormat="1" applyFont="1" applyFill="1" applyBorder="1" applyAlignment="1">
      <alignment horizontal="left" vertical="center" wrapText="1"/>
    </xf>
    <xf numFmtId="42" fontId="5" fillId="11" borderId="1" xfId="3" applyFont="1" applyFill="1" applyBorder="1" applyAlignment="1">
      <alignment horizontal="center" vertical="center" wrapText="1"/>
    </xf>
    <xf numFmtId="0" fontId="22" fillId="4" borderId="14" xfId="0" applyFont="1" applyFill="1" applyBorder="1" applyAlignment="1">
      <alignment horizontal="justify" vertical="center" wrapText="1"/>
    </xf>
    <xf numFmtId="0" fontId="22" fillId="4" borderId="15" xfId="0" applyFont="1" applyFill="1" applyBorder="1" applyAlignment="1">
      <alignment horizontal="justify" vertical="center" wrapText="1"/>
    </xf>
    <xf numFmtId="9" fontId="6" fillId="4" borderId="14" xfId="2" applyNumberFormat="1" applyFont="1" applyFill="1" applyBorder="1" applyAlignment="1">
      <alignment horizontal="center" vertical="center" wrapText="1"/>
    </xf>
    <xf numFmtId="9" fontId="6" fillId="4" borderId="15" xfId="2" applyNumberFormat="1" applyFont="1" applyFill="1" applyBorder="1" applyAlignment="1">
      <alignment horizontal="center" vertical="center" wrapText="1"/>
    </xf>
    <xf numFmtId="42" fontId="6" fillId="15" borderId="1" xfId="3" applyFont="1" applyFill="1" applyBorder="1" applyAlignment="1">
      <alignment horizontal="right" vertical="center" wrapText="1"/>
    </xf>
    <xf numFmtId="44" fontId="2" fillId="4" borderId="6" xfId="1" applyFont="1" applyFill="1" applyBorder="1" applyAlignment="1">
      <alignment horizontal="center" vertical="center" wrapText="1"/>
    </xf>
    <xf numFmtId="44" fontId="2" fillId="4" borderId="7" xfId="1" applyFont="1" applyFill="1" applyBorder="1" applyAlignment="1">
      <alignment horizontal="center" vertical="center" wrapText="1"/>
    </xf>
    <xf numFmtId="44" fontId="2" fillId="4" borderId="8" xfId="1" applyFont="1" applyFill="1" applyBorder="1" applyAlignment="1">
      <alignment horizontal="center" vertical="center" wrapText="1"/>
    </xf>
    <xf numFmtId="44" fontId="2" fillId="4" borderId="11" xfId="1" applyFont="1" applyFill="1" applyBorder="1" applyAlignment="1">
      <alignment horizontal="center" vertical="center" wrapText="1"/>
    </xf>
    <xf numFmtId="44" fontId="2" fillId="4" borderId="12" xfId="1" applyFont="1" applyFill="1" applyBorder="1" applyAlignment="1">
      <alignment horizontal="center" vertical="center" wrapText="1"/>
    </xf>
    <xf numFmtId="44" fontId="2" fillId="4" borderId="13" xfId="1" applyFont="1" applyFill="1" applyBorder="1" applyAlignment="1">
      <alignment horizontal="center" vertical="center" wrapText="1"/>
    </xf>
    <xf numFmtId="9" fontId="6" fillId="4" borderId="14" xfId="4" applyFont="1" applyFill="1" applyBorder="1" applyAlignment="1">
      <alignment horizontal="center" vertical="center" wrapText="1"/>
    </xf>
    <xf numFmtId="9" fontId="6" fillId="4" borderId="15" xfId="4" applyFont="1" applyFill="1" applyBorder="1" applyAlignment="1">
      <alignment horizontal="center" vertical="center" wrapText="1"/>
    </xf>
    <xf numFmtId="9" fontId="6" fillId="13" borderId="14" xfId="4" applyFont="1" applyFill="1" applyBorder="1" applyAlignment="1">
      <alignment horizontal="center" vertical="center" wrapText="1"/>
    </xf>
    <xf numFmtId="9" fontId="6" fillId="13" borderId="15" xfId="4" applyFont="1" applyFill="1" applyBorder="1" applyAlignment="1">
      <alignment horizontal="center" vertical="center" wrapText="1"/>
    </xf>
    <xf numFmtId="0" fontId="6" fillId="4" borderId="14" xfId="3" applyNumberFormat="1" applyFont="1" applyFill="1" applyBorder="1" applyAlignment="1">
      <alignment horizontal="justify" vertical="center" wrapText="1"/>
    </xf>
    <xf numFmtId="0" fontId="6" fillId="4" borderId="15" xfId="3" applyNumberFormat="1" applyFont="1" applyFill="1" applyBorder="1" applyAlignment="1">
      <alignment horizontal="justify" vertical="center" wrapText="1"/>
    </xf>
    <xf numFmtId="42" fontId="6" fillId="4" borderId="14" xfId="3" applyFont="1" applyFill="1" applyBorder="1" applyAlignment="1">
      <alignment horizontal="center" vertical="center" wrapText="1"/>
    </xf>
    <xf numFmtId="42" fontId="6" fillId="4" borderId="15" xfId="3" applyFont="1" applyFill="1" applyBorder="1" applyAlignment="1">
      <alignment horizontal="center" vertical="center" wrapText="1"/>
    </xf>
    <xf numFmtId="0" fontId="5" fillId="4" borderId="14"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6" fillId="4" borderId="14" xfId="0" applyFont="1" applyFill="1" applyBorder="1" applyAlignment="1">
      <alignment horizontal="justify" vertical="center" wrapText="1"/>
    </xf>
    <xf numFmtId="0" fontId="6" fillId="4" borderId="15" xfId="0" applyFont="1" applyFill="1" applyBorder="1" applyAlignment="1">
      <alignment horizontal="justify" vertical="center" wrapText="1"/>
    </xf>
    <xf numFmtId="0" fontId="5" fillId="4" borderId="14" xfId="0" applyFont="1" applyFill="1" applyBorder="1" applyAlignment="1">
      <alignment horizontal="justify" vertical="center" wrapText="1"/>
    </xf>
    <xf numFmtId="0" fontId="5" fillId="4" borderId="15" xfId="0" applyFont="1" applyFill="1" applyBorder="1" applyAlignment="1">
      <alignment horizontal="justify" vertical="center" wrapText="1"/>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5" fillId="4" borderId="1" xfId="0" applyFont="1" applyFill="1" applyBorder="1" applyAlignment="1">
      <alignment horizontal="center" vertical="center"/>
    </xf>
    <xf numFmtId="42" fontId="6" fillId="15" borderId="1" xfId="3" applyFont="1" applyFill="1" applyBorder="1" applyAlignment="1">
      <alignment horizontal="center" vertical="center" wrapText="1"/>
    </xf>
    <xf numFmtId="42" fontId="6" fillId="4" borderId="1" xfId="3" applyFont="1" applyFill="1" applyBorder="1" applyAlignment="1">
      <alignment horizontal="right" vertical="center" wrapText="1"/>
    </xf>
    <xf numFmtId="9" fontId="6" fillId="13" borderId="16" xfId="4" applyFont="1" applyFill="1" applyBorder="1" applyAlignment="1">
      <alignment horizontal="center" vertical="center" wrapText="1"/>
    </xf>
    <xf numFmtId="42" fontId="6" fillId="4" borderId="16" xfId="3" applyFont="1" applyFill="1" applyBorder="1" applyAlignment="1">
      <alignment horizontal="center" vertical="center" wrapText="1"/>
    </xf>
    <xf numFmtId="0" fontId="2" fillId="4" borderId="1" xfId="0" applyFont="1" applyFill="1" applyBorder="1" applyAlignment="1">
      <alignment horizontal="center" vertical="center" wrapText="1"/>
    </xf>
    <xf numFmtId="44" fontId="2" fillId="4" borderId="1" xfId="1" applyFont="1" applyFill="1" applyBorder="1" applyAlignment="1">
      <alignment horizontal="center" vertical="center" wrapText="1"/>
    </xf>
    <xf numFmtId="44" fontId="2" fillId="4" borderId="14" xfId="1" applyFont="1" applyFill="1" applyBorder="1" applyAlignment="1">
      <alignment horizontal="center" vertical="center" wrapText="1"/>
    </xf>
    <xf numFmtId="44" fontId="2" fillId="4" borderId="16" xfId="1" applyFont="1" applyFill="1" applyBorder="1" applyAlignment="1">
      <alignment horizontal="center" vertical="center" wrapText="1"/>
    </xf>
    <xf numFmtId="44" fontId="2" fillId="4" borderId="15" xfId="1" applyFont="1" applyFill="1" applyBorder="1" applyAlignment="1">
      <alignment horizontal="center" vertical="center" wrapText="1"/>
    </xf>
    <xf numFmtId="0" fontId="18" fillId="11"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5" fillId="0" borderId="3"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center"/>
    </xf>
    <xf numFmtId="0" fontId="3" fillId="4" borderId="1" xfId="0" applyFont="1" applyFill="1" applyBorder="1" applyAlignment="1">
      <alignment horizontal="center" vertical="center"/>
    </xf>
    <xf numFmtId="0" fontId="19" fillId="0" borderId="11" xfId="0" applyFont="1" applyBorder="1" applyAlignment="1">
      <alignment horizontal="center"/>
    </xf>
    <xf numFmtId="0" fontId="19" fillId="0" borderId="12" xfId="0" applyFont="1" applyBorder="1" applyAlignment="1">
      <alignment horizontal="center"/>
    </xf>
  </cellXfs>
  <cellStyles count="6">
    <cellStyle name="Millares" xfId="5" builtinId="3"/>
    <cellStyle name="Moneda" xfId="1" builtinId="4"/>
    <cellStyle name="Moneda [0]" xfId="3" builtinId="7"/>
    <cellStyle name="Moneda 2 2" xfId="2" xr:uid="{00000000-0005-0000-0000-000003000000}"/>
    <cellStyle name="Normal" xfId="0" builtinId="0"/>
    <cellStyle name="Porcentaje" xfId="4" builtinId="5"/>
  </cellStyles>
  <dxfs count="0"/>
  <tableStyles count="0" defaultTableStyle="TableStyleMedium2" defaultPivotStyle="PivotStyleLight16"/>
  <colors>
    <mruColors>
      <color rgb="FFC65911"/>
      <color rgb="FFFF9999"/>
      <color rgb="FFEED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2279310</xdr:colOff>
      <xdr:row>0</xdr:row>
      <xdr:rowOff>108858</xdr:rowOff>
    </xdr:from>
    <xdr:ext cx="2272753" cy="1215794"/>
    <xdr:pic>
      <xdr:nvPicPr>
        <xdr:cNvPr id="2" name="Imagen 1">
          <a:extLst>
            <a:ext uri="{FF2B5EF4-FFF2-40B4-BE49-F238E27FC236}">
              <a16:creationId xmlns:a16="http://schemas.microsoft.com/office/drawing/2014/main" id="{3A9E653C-1EFA-4495-B36D-8F10E9ACFC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9310" y="108858"/>
          <a:ext cx="2272753" cy="121579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Formato%20plan%20de%20acci&#243;n%202023_0912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vgalindo_alimentosparaaprender_gov_co/Documents/Escritorio/6_%20PAI/2023/PAI%202023/Documentos%20previo%20comite/Formato%20plan%20de%20acci&#243;n%202023%20OCI%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Plan%20de%20accio&#769;n%202023%20SDI%20V(1612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Copia%20de%20Formato%20plan%20de%20acci&#243;n%202023_09122022VFINALML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UARIO\Downloads\Formato%20plan%20de%20acci&#243;n%20%20SACI%202023%2016%20de%20diciembre%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Hoja1 (2)"/>
      <sheetName val="PAI"/>
      <sheetName val="Hoja3"/>
      <sheetName val="Rubros"/>
      <sheetName val="Hoja3 (2)"/>
    </sheetNames>
    <sheetDataSet>
      <sheetData sheetId="0"/>
      <sheetData sheetId="1"/>
      <sheetData sheetId="2"/>
      <sheetData sheetId="3"/>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Hoja1 (2)"/>
      <sheetName val="Hoja3"/>
      <sheetName val="Hoja3 (2)"/>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PAI"/>
      <sheetName val="Hoja1 (2)"/>
      <sheetName val="Hoja3"/>
      <sheetName val="Rubros"/>
      <sheetName val="Hoja3 (2)"/>
    </sheetNames>
    <sheetDataSet>
      <sheetData sheetId="0"/>
      <sheetData sheetId="1"/>
      <sheetData sheetId="2"/>
      <sheetData sheetId="3"/>
      <sheetData sheetId="4" refreshError="1"/>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2)"/>
      <sheetName val="Hoja1"/>
      <sheetName val="PAI"/>
      <sheetName val="Hoja3"/>
      <sheetName val="Rubros"/>
      <sheetName val="Hoja3 (2)"/>
    </sheetNames>
    <sheetDataSet>
      <sheetData sheetId="0"/>
      <sheetData sheetId="1"/>
      <sheetData sheetId="2"/>
      <sheetData sheetId="3"/>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2)"/>
      <sheetName val="Hoja1"/>
      <sheetName val="BASES - PAI"/>
      <sheetName val="actividades"/>
      <sheetName val="PAI"/>
      <sheetName val="1"/>
      <sheetName val="2"/>
      <sheetName val="3"/>
      <sheetName val="Rubros"/>
      <sheetName val="Hoja3 (2)"/>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Vivian Lorena Galindo Piracoca" id="{68434723-F8D9-41C5-A734-5C6E6E92E3AD}" userId="S::vgalindo@alimentosparaaprender.gov.co::fa202c62-5af0-4fe4-b768-e2786bcabc73"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9" dT="2023-03-27T14:43:49.93" personId="{68434723-F8D9-41C5-A734-5C6E6E92E3AD}" id="{243F2185-CB82-4C72-AC5A-A8951F575234}">
    <text>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ext>
  </threadedComment>
  <threadedComment ref="Z9" dT="2023-03-27T14:47:03.83" personId="{68434723-F8D9-41C5-A734-5C6E6E92E3AD}" id="{982172AA-E609-499D-ADE3-EEB7C9BD0262}">
    <text>Describir de manera clara y concreta los avances adelantados durante el primer trimestre</text>
  </threadedComment>
  <threadedComment ref="AA9" dT="2023-03-27T14:45:55.09" personId="{68434723-F8D9-41C5-A734-5C6E6E92E3AD}" id="{CBE24335-879C-4F95-A540-D0E1EF1E5FD2}">
    <text xml:space="preserve">Mencionar el producto que de cuenta de lo proyectado en la columna V. 
Este insumo debe cargarse en la carpeta dispuesta por Planeación, referenciando la fila a la que corresponde la actividad y designar un nombre específico y corto al documento.  (Ejemplo: Fila 1. Política de administración del riesgo) 
</text>
  </threadedComment>
  <threadedComment ref="AB9" dT="2023-03-27T15:54:02.63" personId="{68434723-F8D9-41C5-A734-5C6E6E92E3AD}" id="{A0588688-0990-46B7-883C-F11BBDF6B1DB}">
    <text>De acuerdo con el valor programado para el primer trimestre (Columna W), registrar el valor ejecutado en este mismo periodo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9"/>
  <sheetViews>
    <sheetView tabSelected="1" topLeftCell="M1" zoomScale="70" zoomScaleNormal="70" workbookViewId="0">
      <pane ySplit="9" topLeftCell="A21" activePane="bottomLeft" state="frozen"/>
      <selection activeCell="M1" sqref="M1"/>
      <selection pane="bottomLeft" activeCell="S23" sqref="S23"/>
    </sheetView>
  </sheetViews>
  <sheetFormatPr baseColWidth="10" defaultColWidth="11.42578125" defaultRowHeight="12.75" x14ac:dyDescent="0.2"/>
  <cols>
    <col min="1" max="1" width="45.28515625" style="4" bestFit="1" customWidth="1"/>
    <col min="2" max="2" width="33.5703125" style="4" bestFit="1" customWidth="1"/>
    <col min="3" max="3" width="35.42578125" style="4" customWidth="1"/>
    <col min="4" max="4" width="22.42578125" style="4" customWidth="1"/>
    <col min="5" max="5" width="36.140625" style="4" customWidth="1"/>
    <col min="6" max="6" width="26.5703125" style="4" customWidth="1"/>
    <col min="7" max="7" width="40.28515625" style="4" customWidth="1"/>
    <col min="8" max="8" width="35.85546875" style="4" customWidth="1"/>
    <col min="9" max="9" width="47" style="4" bestFit="1" customWidth="1"/>
    <col min="10" max="10" width="36.5703125" style="4" bestFit="1" customWidth="1"/>
    <col min="11" max="11" width="40.7109375" style="4" bestFit="1" customWidth="1"/>
    <col min="12" max="12" width="21.7109375" style="45" customWidth="1"/>
    <col min="13" max="13" width="25.7109375" style="45" customWidth="1"/>
    <col min="14" max="14" width="36.140625" style="4" customWidth="1"/>
    <col min="15" max="15" width="30" style="4" customWidth="1"/>
    <col min="16" max="16" width="32.42578125" style="4" customWidth="1"/>
    <col min="17" max="17" width="13" style="45" customWidth="1"/>
    <col min="18" max="18" width="30.85546875" style="4" customWidth="1"/>
    <col min="19" max="19" width="20.5703125" style="4" customWidth="1"/>
    <col min="20" max="20" width="19.85546875" style="4" customWidth="1"/>
    <col min="21" max="21" width="18.5703125" style="4" customWidth="1"/>
    <col min="22" max="22" width="51.28515625" style="47" customWidth="1"/>
    <col min="23" max="23" width="20.140625" style="4" customWidth="1"/>
    <col min="24" max="24" width="23.5703125" style="45" customWidth="1"/>
    <col min="25" max="25" width="20.140625" style="45" hidden="1" customWidth="1"/>
    <col min="26" max="26" width="74.85546875" style="4" customWidth="1"/>
    <col min="27" max="27" width="30.42578125" style="4" customWidth="1"/>
    <col min="28" max="28" width="28" style="4" customWidth="1"/>
    <col min="29" max="29" width="15" style="4" hidden="1" customWidth="1"/>
    <col min="30" max="30" width="19.42578125" style="4" customWidth="1"/>
    <col min="31" max="31" width="55.7109375" style="47" customWidth="1"/>
    <col min="32" max="32" width="18.28515625" style="4" customWidth="1"/>
    <col min="33" max="33" width="18.42578125" style="4" customWidth="1"/>
    <col min="34" max="34" width="52.7109375" style="4" customWidth="1"/>
    <col min="35" max="35" width="18.28515625" style="4" customWidth="1"/>
    <col min="36" max="36" width="16.5703125" style="4" customWidth="1"/>
    <col min="37" max="37" width="50.85546875" style="4" customWidth="1"/>
    <col min="38" max="38" width="17.140625" style="4" customWidth="1"/>
    <col min="39" max="39" width="28.140625" style="4" customWidth="1"/>
    <col min="40" max="40" width="20" style="4" customWidth="1"/>
    <col min="41" max="41" width="6" style="4" bestFit="1" customWidth="1"/>
    <col min="42" max="16384" width="11.42578125" style="4"/>
  </cols>
  <sheetData>
    <row r="1" spans="1:40" ht="36.75" customHeight="1" x14ac:dyDescent="0.2">
      <c r="A1" s="228"/>
      <c r="B1" s="229"/>
      <c r="C1" s="230"/>
      <c r="D1" s="237" t="s">
        <v>23</v>
      </c>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9"/>
    </row>
    <row r="2" spans="1:40" ht="36.75" customHeight="1" x14ac:dyDescent="0.2">
      <c r="A2" s="231"/>
      <c r="B2" s="232"/>
      <c r="C2" s="233"/>
      <c r="D2" s="240" t="s">
        <v>24</v>
      </c>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2"/>
    </row>
    <row r="3" spans="1:40" ht="36.75" customHeight="1" x14ac:dyDescent="0.2">
      <c r="A3" s="234"/>
      <c r="B3" s="235"/>
      <c r="C3" s="236"/>
      <c r="D3" s="243" t="s">
        <v>340</v>
      </c>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5"/>
    </row>
    <row r="4" spans="1:40" ht="36" customHeight="1" x14ac:dyDescent="0.2">
      <c r="A4" s="246"/>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8"/>
    </row>
    <row r="5" spans="1:40" ht="15" customHeight="1" x14ac:dyDescent="0.2">
      <c r="A5" s="221" t="s">
        <v>0</v>
      </c>
      <c r="B5" s="221"/>
      <c r="C5" s="221"/>
      <c r="D5" s="221"/>
      <c r="E5" s="221"/>
      <c r="F5" s="221"/>
      <c r="G5" s="221"/>
      <c r="H5" s="221"/>
      <c r="I5" s="221"/>
      <c r="J5" s="221"/>
      <c r="K5" s="221"/>
      <c r="L5" s="249" t="s">
        <v>4</v>
      </c>
      <c r="M5" s="249"/>
      <c r="N5" s="221" t="s">
        <v>140</v>
      </c>
      <c r="O5" s="221" t="s">
        <v>141</v>
      </c>
      <c r="P5" s="221"/>
      <c r="Q5" s="221"/>
      <c r="R5" s="221" t="s">
        <v>142</v>
      </c>
      <c r="S5" s="221"/>
      <c r="T5" s="221" t="s">
        <v>143</v>
      </c>
      <c r="U5" s="221"/>
      <c r="V5" s="221"/>
      <c r="W5" s="221"/>
      <c r="X5" s="221"/>
      <c r="Y5" s="221"/>
      <c r="Z5" s="221"/>
      <c r="AA5" s="221"/>
      <c r="AB5" s="221"/>
      <c r="AC5" s="221"/>
      <c r="AD5" s="221"/>
      <c r="AE5" s="221"/>
      <c r="AF5" s="221"/>
      <c r="AG5" s="221"/>
      <c r="AH5" s="221"/>
      <c r="AI5" s="221"/>
      <c r="AJ5" s="221"/>
      <c r="AK5" s="221"/>
      <c r="AL5" s="221"/>
    </row>
    <row r="6" spans="1:40" ht="7.5" customHeight="1" x14ac:dyDescent="0.2">
      <c r="A6" s="221" t="s">
        <v>22</v>
      </c>
      <c r="B6" s="221" t="s">
        <v>130</v>
      </c>
      <c r="C6" s="221" t="s">
        <v>75</v>
      </c>
      <c r="D6" s="221" t="s">
        <v>1</v>
      </c>
      <c r="E6" s="221" t="s">
        <v>131</v>
      </c>
      <c r="F6" s="221" t="s">
        <v>25</v>
      </c>
      <c r="G6" s="221" t="s">
        <v>2</v>
      </c>
      <c r="H6" s="221" t="s">
        <v>3</v>
      </c>
      <c r="I6" s="227" t="s">
        <v>72</v>
      </c>
      <c r="J6" s="227" t="s">
        <v>73</v>
      </c>
      <c r="K6" s="227" t="s">
        <v>74</v>
      </c>
      <c r="L6" s="221" t="s">
        <v>5</v>
      </c>
      <c r="M6" s="221" t="s">
        <v>35</v>
      </c>
      <c r="N6" s="221"/>
      <c r="O6" s="221" t="s">
        <v>6</v>
      </c>
      <c r="P6" s="221" t="s">
        <v>7</v>
      </c>
      <c r="Q6" s="221" t="s">
        <v>8</v>
      </c>
      <c r="R6" s="221" t="s">
        <v>9</v>
      </c>
      <c r="S6" s="222" t="s">
        <v>10</v>
      </c>
      <c r="T6" s="221"/>
      <c r="U6" s="221"/>
      <c r="V6" s="221"/>
      <c r="W6" s="221"/>
      <c r="X6" s="221"/>
      <c r="Y6" s="221"/>
      <c r="Z6" s="221"/>
      <c r="AA6" s="221"/>
      <c r="AB6" s="221"/>
      <c r="AC6" s="221"/>
      <c r="AD6" s="221"/>
      <c r="AE6" s="221"/>
      <c r="AF6" s="221"/>
      <c r="AG6" s="221"/>
      <c r="AH6" s="221"/>
      <c r="AI6" s="221"/>
      <c r="AJ6" s="221"/>
      <c r="AK6" s="221"/>
      <c r="AL6" s="221"/>
    </row>
    <row r="7" spans="1:40" ht="39.75" customHeight="1" x14ac:dyDescent="0.2">
      <c r="A7" s="221"/>
      <c r="B7" s="221"/>
      <c r="C7" s="221"/>
      <c r="D7" s="221"/>
      <c r="E7" s="221"/>
      <c r="F7" s="221"/>
      <c r="G7" s="221"/>
      <c r="H7" s="221"/>
      <c r="I7" s="227"/>
      <c r="J7" s="227"/>
      <c r="K7" s="227"/>
      <c r="L7" s="221"/>
      <c r="M7" s="221"/>
      <c r="N7" s="221"/>
      <c r="O7" s="221"/>
      <c r="P7" s="221"/>
      <c r="Q7" s="221"/>
      <c r="R7" s="221"/>
      <c r="S7" s="222"/>
      <c r="T7" s="223" t="s">
        <v>11</v>
      </c>
      <c r="U7" s="190" t="s">
        <v>12</v>
      </c>
      <c r="V7" s="191"/>
      <c r="W7" s="192"/>
      <c r="X7" s="226" t="s">
        <v>360</v>
      </c>
      <c r="Y7" s="226"/>
      <c r="Z7" s="226"/>
      <c r="AA7" s="226"/>
      <c r="AB7" s="226"/>
      <c r="AC7" s="226"/>
      <c r="AD7" s="190" t="s">
        <v>13</v>
      </c>
      <c r="AE7" s="191"/>
      <c r="AF7" s="192"/>
      <c r="AG7" s="190" t="s">
        <v>14</v>
      </c>
      <c r="AH7" s="191"/>
      <c r="AI7" s="192"/>
      <c r="AJ7" s="190" t="s">
        <v>15</v>
      </c>
      <c r="AK7" s="191"/>
      <c r="AL7" s="192"/>
    </row>
    <row r="8" spans="1:40" ht="33" customHeight="1" x14ac:dyDescent="0.2">
      <c r="A8" s="221"/>
      <c r="B8" s="221"/>
      <c r="C8" s="221"/>
      <c r="D8" s="221"/>
      <c r="E8" s="221"/>
      <c r="F8" s="221"/>
      <c r="G8" s="221"/>
      <c r="H8" s="221"/>
      <c r="I8" s="227"/>
      <c r="J8" s="227"/>
      <c r="K8" s="227"/>
      <c r="L8" s="221"/>
      <c r="M8" s="221"/>
      <c r="N8" s="221"/>
      <c r="O8" s="221"/>
      <c r="P8" s="221"/>
      <c r="Q8" s="221"/>
      <c r="R8" s="221"/>
      <c r="S8" s="222"/>
      <c r="T8" s="224"/>
      <c r="U8" s="193"/>
      <c r="V8" s="194"/>
      <c r="W8" s="195"/>
      <c r="X8" s="222" t="s">
        <v>355</v>
      </c>
      <c r="Y8" s="222"/>
      <c r="Z8" s="222"/>
      <c r="AA8" s="222"/>
      <c r="AB8" s="222" t="s">
        <v>356</v>
      </c>
      <c r="AC8" s="222"/>
      <c r="AD8" s="193"/>
      <c r="AE8" s="194"/>
      <c r="AF8" s="195"/>
      <c r="AG8" s="193"/>
      <c r="AH8" s="194"/>
      <c r="AI8" s="195"/>
      <c r="AJ8" s="193"/>
      <c r="AK8" s="194"/>
      <c r="AL8" s="195"/>
    </row>
    <row r="9" spans="1:40" ht="51" customHeight="1" x14ac:dyDescent="0.2">
      <c r="A9" s="221"/>
      <c r="B9" s="221"/>
      <c r="C9" s="221"/>
      <c r="D9" s="221"/>
      <c r="E9" s="221"/>
      <c r="F9" s="221"/>
      <c r="G9" s="221"/>
      <c r="H9" s="221"/>
      <c r="I9" s="227"/>
      <c r="J9" s="227"/>
      <c r="K9" s="227"/>
      <c r="L9" s="221"/>
      <c r="M9" s="221"/>
      <c r="N9" s="221"/>
      <c r="O9" s="221"/>
      <c r="P9" s="221"/>
      <c r="Q9" s="221"/>
      <c r="R9" s="221"/>
      <c r="S9" s="222"/>
      <c r="T9" s="225"/>
      <c r="U9" s="20" t="s">
        <v>16</v>
      </c>
      <c r="V9" s="20" t="s">
        <v>17</v>
      </c>
      <c r="W9" s="20" t="s">
        <v>18</v>
      </c>
      <c r="X9" s="91" t="s">
        <v>362</v>
      </c>
      <c r="Y9" s="92" t="s">
        <v>357</v>
      </c>
      <c r="Z9" s="91" t="s">
        <v>353</v>
      </c>
      <c r="AA9" s="91" t="s">
        <v>354</v>
      </c>
      <c r="AB9" s="95" t="s">
        <v>358</v>
      </c>
      <c r="AC9" s="95" t="s">
        <v>359</v>
      </c>
      <c r="AD9" s="20" t="s">
        <v>16</v>
      </c>
      <c r="AE9" s="20" t="s">
        <v>17</v>
      </c>
      <c r="AF9" s="20" t="s">
        <v>18</v>
      </c>
      <c r="AG9" s="20" t="s">
        <v>16</v>
      </c>
      <c r="AH9" s="20" t="s">
        <v>17</v>
      </c>
      <c r="AI9" s="20" t="s">
        <v>18</v>
      </c>
      <c r="AJ9" s="20" t="s">
        <v>16</v>
      </c>
      <c r="AK9" s="20" t="s">
        <v>17</v>
      </c>
      <c r="AL9" s="20" t="s">
        <v>18</v>
      </c>
    </row>
    <row r="10" spans="1:40" ht="93" customHeight="1" x14ac:dyDescent="0.2">
      <c r="A10" s="2" t="s">
        <v>144</v>
      </c>
      <c r="B10" s="2" t="s">
        <v>132</v>
      </c>
      <c r="C10" s="2" t="s">
        <v>135</v>
      </c>
      <c r="D10" s="2"/>
      <c r="E10" s="25" t="s">
        <v>103</v>
      </c>
      <c r="F10" s="2" t="s">
        <v>95</v>
      </c>
      <c r="G10" s="2" t="s">
        <v>109</v>
      </c>
      <c r="H10" s="2"/>
      <c r="I10" s="2" t="s">
        <v>87</v>
      </c>
      <c r="J10" s="2" t="s">
        <v>88</v>
      </c>
      <c r="K10" s="2" t="s">
        <v>89</v>
      </c>
      <c r="L10" s="29" t="s">
        <v>27</v>
      </c>
      <c r="M10" s="29" t="s">
        <v>36</v>
      </c>
      <c r="N10" s="3" t="s">
        <v>228</v>
      </c>
      <c r="O10" s="21" t="s">
        <v>145</v>
      </c>
      <c r="P10" s="21" t="s">
        <v>203</v>
      </c>
      <c r="Q10" s="22" t="s">
        <v>20</v>
      </c>
      <c r="R10" s="216" t="s">
        <v>68</v>
      </c>
      <c r="S10" s="217">
        <v>1000231450</v>
      </c>
      <c r="T10" s="129">
        <v>1000</v>
      </c>
      <c r="U10" s="129">
        <v>250</v>
      </c>
      <c r="V10" s="104" t="s">
        <v>146</v>
      </c>
      <c r="W10" s="218">
        <v>0</v>
      </c>
      <c r="X10" s="129">
        <v>347</v>
      </c>
      <c r="Y10" s="94">
        <f>X10/U10</f>
        <v>1.3879999999999999</v>
      </c>
      <c r="Z10" s="106" t="s">
        <v>385</v>
      </c>
      <c r="AA10" s="106" t="s">
        <v>386</v>
      </c>
      <c r="AB10" s="202" t="s">
        <v>387</v>
      </c>
      <c r="AC10" s="198"/>
      <c r="AD10" s="51">
        <v>250</v>
      </c>
      <c r="AE10" s="23" t="s">
        <v>146</v>
      </c>
      <c r="AF10" s="189">
        <v>400000000</v>
      </c>
      <c r="AG10" s="51">
        <v>250</v>
      </c>
      <c r="AH10" s="23" t="s">
        <v>146</v>
      </c>
      <c r="AI10" s="189">
        <v>600000000</v>
      </c>
      <c r="AJ10" s="51">
        <v>250</v>
      </c>
      <c r="AK10" s="3" t="s">
        <v>146</v>
      </c>
      <c r="AL10" s="189">
        <v>600000000</v>
      </c>
    </row>
    <row r="11" spans="1:40" ht="59.25" customHeight="1" x14ac:dyDescent="0.2">
      <c r="A11" s="2" t="s">
        <v>144</v>
      </c>
      <c r="B11" s="2" t="s">
        <v>132</v>
      </c>
      <c r="C11" s="2" t="s">
        <v>135</v>
      </c>
      <c r="D11" s="2"/>
      <c r="E11" s="25" t="s">
        <v>103</v>
      </c>
      <c r="F11" s="2" t="s">
        <v>95</v>
      </c>
      <c r="G11" s="2" t="s">
        <v>109</v>
      </c>
      <c r="H11" s="2"/>
      <c r="I11" s="2" t="s">
        <v>87</v>
      </c>
      <c r="J11" s="2" t="s">
        <v>88</v>
      </c>
      <c r="K11" s="2" t="s">
        <v>89</v>
      </c>
      <c r="L11" s="29" t="s">
        <v>27</v>
      </c>
      <c r="M11" s="29" t="s">
        <v>36</v>
      </c>
      <c r="N11" s="3" t="s">
        <v>229</v>
      </c>
      <c r="O11" s="21" t="s">
        <v>147</v>
      </c>
      <c r="P11" s="21" t="s">
        <v>204</v>
      </c>
      <c r="Q11" s="22" t="s">
        <v>20</v>
      </c>
      <c r="R11" s="216"/>
      <c r="S11" s="217"/>
      <c r="T11" s="129">
        <v>200</v>
      </c>
      <c r="U11" s="129">
        <v>50</v>
      </c>
      <c r="V11" s="104" t="s">
        <v>148</v>
      </c>
      <c r="W11" s="218"/>
      <c r="X11" s="129">
        <v>47</v>
      </c>
      <c r="Y11" s="94">
        <f t="shared" ref="Y11:Y13" si="0">X11/U11</f>
        <v>0.94</v>
      </c>
      <c r="Z11" s="106" t="s">
        <v>445</v>
      </c>
      <c r="AA11" s="106" t="s">
        <v>388</v>
      </c>
      <c r="AB11" s="220"/>
      <c r="AC11" s="219"/>
      <c r="AD11" s="51">
        <v>50</v>
      </c>
      <c r="AE11" s="23" t="s">
        <v>148</v>
      </c>
      <c r="AF11" s="189"/>
      <c r="AG11" s="51">
        <v>50</v>
      </c>
      <c r="AH11" s="23" t="s">
        <v>148</v>
      </c>
      <c r="AI11" s="189"/>
      <c r="AJ11" s="51">
        <v>50</v>
      </c>
      <c r="AK11" s="3" t="s">
        <v>148</v>
      </c>
      <c r="AL11" s="189"/>
      <c r="AM11" s="155"/>
    </row>
    <row r="12" spans="1:40" ht="59.25" customHeight="1" x14ac:dyDescent="0.2">
      <c r="A12" s="2" t="s">
        <v>144</v>
      </c>
      <c r="B12" s="2" t="s">
        <v>132</v>
      </c>
      <c r="C12" s="2" t="s">
        <v>135</v>
      </c>
      <c r="D12" s="2"/>
      <c r="E12" s="25" t="s">
        <v>103</v>
      </c>
      <c r="F12" s="2" t="s">
        <v>95</v>
      </c>
      <c r="G12" s="2" t="s">
        <v>109</v>
      </c>
      <c r="H12" s="2"/>
      <c r="I12" s="2" t="s">
        <v>87</v>
      </c>
      <c r="J12" s="2" t="s">
        <v>88</v>
      </c>
      <c r="K12" s="2" t="s">
        <v>89</v>
      </c>
      <c r="L12" s="29" t="s">
        <v>27</v>
      </c>
      <c r="M12" s="29" t="s">
        <v>36</v>
      </c>
      <c r="N12" s="3" t="s">
        <v>230</v>
      </c>
      <c r="O12" s="21" t="s">
        <v>149</v>
      </c>
      <c r="P12" s="21" t="s">
        <v>206</v>
      </c>
      <c r="Q12" s="22" t="s">
        <v>20</v>
      </c>
      <c r="R12" s="216"/>
      <c r="S12" s="217"/>
      <c r="T12" s="129">
        <v>2</v>
      </c>
      <c r="U12" s="112"/>
      <c r="V12" s="104"/>
      <c r="W12" s="218"/>
      <c r="X12" s="39"/>
      <c r="Y12" s="94" t="str">
        <f>IF(ISERROR(X12/U12)," No programado 1er trimestre",(X12/U12))</f>
        <v xml:space="preserve"> No programado 1er trimestre</v>
      </c>
      <c r="Z12" s="122"/>
      <c r="AA12" s="59"/>
      <c r="AB12" s="203"/>
      <c r="AC12" s="199"/>
      <c r="AD12" s="51">
        <v>1</v>
      </c>
      <c r="AE12" s="3" t="s">
        <v>207</v>
      </c>
      <c r="AF12" s="189"/>
      <c r="AG12" s="51"/>
      <c r="AH12" s="3"/>
      <c r="AI12" s="189"/>
      <c r="AJ12" s="51">
        <v>1</v>
      </c>
      <c r="AK12" s="3" t="s">
        <v>205</v>
      </c>
      <c r="AL12" s="189"/>
    </row>
    <row r="13" spans="1:40" ht="100.5" customHeight="1" x14ac:dyDescent="0.2">
      <c r="A13" s="2" t="s">
        <v>144</v>
      </c>
      <c r="B13" s="2" t="s">
        <v>132</v>
      </c>
      <c r="C13" s="2" t="s">
        <v>135</v>
      </c>
      <c r="D13" s="2"/>
      <c r="E13" s="25" t="s">
        <v>103</v>
      </c>
      <c r="F13" s="2" t="s">
        <v>95</v>
      </c>
      <c r="G13" s="2" t="s">
        <v>109</v>
      </c>
      <c r="H13" s="2"/>
      <c r="I13" s="2" t="s">
        <v>87</v>
      </c>
      <c r="J13" s="2" t="s">
        <v>88</v>
      </c>
      <c r="K13" s="2" t="s">
        <v>89</v>
      </c>
      <c r="L13" s="29" t="s">
        <v>27</v>
      </c>
      <c r="M13" s="29" t="s">
        <v>36</v>
      </c>
      <c r="N13" s="3" t="s">
        <v>231</v>
      </c>
      <c r="O13" s="21" t="s">
        <v>202</v>
      </c>
      <c r="P13" s="21" t="s">
        <v>202</v>
      </c>
      <c r="Q13" s="22" t="s">
        <v>20</v>
      </c>
      <c r="R13" s="16"/>
      <c r="S13" s="57"/>
      <c r="T13" s="129">
        <v>1</v>
      </c>
      <c r="U13" s="129">
        <v>1</v>
      </c>
      <c r="V13" s="104" t="s">
        <v>150</v>
      </c>
      <c r="W13" s="59"/>
      <c r="X13" s="129">
        <v>1</v>
      </c>
      <c r="Y13" s="94">
        <f t="shared" si="0"/>
        <v>1</v>
      </c>
      <c r="Z13" s="106" t="s">
        <v>446</v>
      </c>
      <c r="AA13" s="106" t="s">
        <v>389</v>
      </c>
      <c r="AB13" s="57" t="s">
        <v>361</v>
      </c>
      <c r="AC13" s="93"/>
      <c r="AD13" s="51"/>
      <c r="AE13" s="3"/>
      <c r="AF13" s="59">
        <v>0</v>
      </c>
      <c r="AG13" s="51"/>
      <c r="AH13" s="3"/>
      <c r="AI13" s="59">
        <v>0</v>
      </c>
      <c r="AJ13" s="51"/>
      <c r="AK13" s="3"/>
      <c r="AL13" s="59">
        <v>0</v>
      </c>
    </row>
    <row r="14" spans="1:40" ht="135.75" customHeight="1" x14ac:dyDescent="0.2">
      <c r="A14" s="2" t="s">
        <v>144</v>
      </c>
      <c r="B14" s="2" t="s">
        <v>132</v>
      </c>
      <c r="C14" s="2" t="s">
        <v>135</v>
      </c>
      <c r="D14" s="2"/>
      <c r="E14" s="25" t="s">
        <v>103</v>
      </c>
      <c r="F14" s="2" t="s">
        <v>95</v>
      </c>
      <c r="G14" s="2" t="s">
        <v>109</v>
      </c>
      <c r="H14" s="2"/>
      <c r="I14" s="2" t="s">
        <v>87</v>
      </c>
      <c r="J14" s="2" t="s">
        <v>88</v>
      </c>
      <c r="K14" s="2" t="s">
        <v>89</v>
      </c>
      <c r="L14" s="29" t="s">
        <v>27</v>
      </c>
      <c r="M14" s="29" t="s">
        <v>36</v>
      </c>
      <c r="N14" s="3" t="s">
        <v>151</v>
      </c>
      <c r="O14" s="24" t="s">
        <v>152</v>
      </c>
      <c r="P14" s="24" t="s">
        <v>153</v>
      </c>
      <c r="Q14" s="22" t="s">
        <v>20</v>
      </c>
      <c r="R14" s="16" t="s">
        <v>68</v>
      </c>
      <c r="S14" s="123">
        <v>251250000</v>
      </c>
      <c r="T14" s="129">
        <v>4</v>
      </c>
      <c r="U14" s="129">
        <v>1</v>
      </c>
      <c r="V14" s="104" t="s">
        <v>154</v>
      </c>
      <c r="W14" s="124">
        <v>45681818.18181818</v>
      </c>
      <c r="X14" s="129">
        <v>1</v>
      </c>
      <c r="Y14" s="94">
        <f t="shared" ref="Y14:Y62" si="1">IF(ISERROR(X14/U14)," No programado 1er trimestre",(X14/U14))</f>
        <v>1</v>
      </c>
      <c r="Z14" s="106" t="s">
        <v>448</v>
      </c>
      <c r="AA14" s="154" t="s">
        <v>447</v>
      </c>
      <c r="AB14" s="59">
        <v>0</v>
      </c>
      <c r="AC14" s="93">
        <f>AB14/W14</f>
        <v>0</v>
      </c>
      <c r="AD14" s="51">
        <v>1</v>
      </c>
      <c r="AE14" s="3" t="s">
        <v>154</v>
      </c>
      <c r="AF14" s="124">
        <v>68522727.272727266</v>
      </c>
      <c r="AG14" s="51">
        <v>1</v>
      </c>
      <c r="AH14" s="3" t="s">
        <v>154</v>
      </c>
      <c r="AI14" s="124">
        <v>68522727.272727266</v>
      </c>
      <c r="AJ14" s="51">
        <v>1</v>
      </c>
      <c r="AK14" s="3" t="s">
        <v>154</v>
      </c>
      <c r="AL14" s="124">
        <v>68522727.272727266</v>
      </c>
      <c r="AM14" s="43"/>
      <c r="AN14" s="44"/>
    </row>
    <row r="15" spans="1:40" ht="135" customHeight="1" x14ac:dyDescent="0.2">
      <c r="A15" s="2" t="s">
        <v>144</v>
      </c>
      <c r="B15" s="2" t="s">
        <v>132</v>
      </c>
      <c r="C15" s="2" t="s">
        <v>135</v>
      </c>
      <c r="D15" s="2"/>
      <c r="E15" s="25" t="s">
        <v>103</v>
      </c>
      <c r="F15" s="2" t="s">
        <v>95</v>
      </c>
      <c r="G15" s="2" t="s">
        <v>109</v>
      </c>
      <c r="H15" s="2"/>
      <c r="I15" s="2" t="s">
        <v>87</v>
      </c>
      <c r="J15" s="2" t="s">
        <v>88</v>
      </c>
      <c r="K15" s="2" t="s">
        <v>91</v>
      </c>
      <c r="L15" s="29" t="s">
        <v>27</v>
      </c>
      <c r="M15" s="29" t="s">
        <v>36</v>
      </c>
      <c r="N15" s="25" t="s">
        <v>208</v>
      </c>
      <c r="O15" s="26" t="s">
        <v>155</v>
      </c>
      <c r="P15" s="26" t="s">
        <v>209</v>
      </c>
      <c r="Q15" s="22" t="s">
        <v>20</v>
      </c>
      <c r="R15" s="35" t="s">
        <v>68</v>
      </c>
      <c r="S15" s="123">
        <v>1750780300</v>
      </c>
      <c r="T15" s="129">
        <v>2</v>
      </c>
      <c r="U15" s="112"/>
      <c r="V15" s="38"/>
      <c r="W15" s="59">
        <v>0</v>
      </c>
      <c r="X15" s="129">
        <v>1</v>
      </c>
      <c r="Y15" s="105" t="str">
        <f>IF(ISERROR(X15/U15)," No programado 1er trimestre",(X15/U15))</f>
        <v xml:space="preserve"> No programado 1er trimestre</v>
      </c>
      <c r="Z15" s="106" t="s">
        <v>449</v>
      </c>
      <c r="AA15" s="57" t="s">
        <v>390</v>
      </c>
      <c r="AB15" s="59">
        <v>0</v>
      </c>
      <c r="AC15" s="93" t="e">
        <f>AB15/W15</f>
        <v>#DIV/0!</v>
      </c>
      <c r="AD15" s="51">
        <v>1</v>
      </c>
      <c r="AE15" s="23" t="s">
        <v>156</v>
      </c>
      <c r="AF15" s="59">
        <v>583593433.33333337</v>
      </c>
      <c r="AG15" s="51"/>
      <c r="AH15" s="18"/>
      <c r="AI15" s="59">
        <v>583593433.33333337</v>
      </c>
      <c r="AJ15" s="51">
        <v>1</v>
      </c>
      <c r="AK15" s="27" t="s">
        <v>156</v>
      </c>
      <c r="AL15" s="59">
        <v>583593433.33333337</v>
      </c>
      <c r="AM15" s="43"/>
      <c r="AN15" s="44"/>
    </row>
    <row r="16" spans="1:40" ht="59.25" customHeight="1" x14ac:dyDescent="0.2">
      <c r="A16" s="2" t="s">
        <v>144</v>
      </c>
      <c r="B16" s="2" t="s">
        <v>132</v>
      </c>
      <c r="C16" s="2" t="s">
        <v>135</v>
      </c>
      <c r="D16" s="2"/>
      <c r="E16" s="25" t="s">
        <v>105</v>
      </c>
      <c r="F16" s="2" t="s">
        <v>92</v>
      </c>
      <c r="G16" s="2" t="s">
        <v>122</v>
      </c>
      <c r="H16" s="2"/>
      <c r="I16" s="2" t="s">
        <v>76</v>
      </c>
      <c r="J16" s="2" t="s">
        <v>77</v>
      </c>
      <c r="K16" s="2" t="s">
        <v>79</v>
      </c>
      <c r="L16" s="29" t="s">
        <v>26</v>
      </c>
      <c r="M16" s="29" t="s">
        <v>36</v>
      </c>
      <c r="N16" s="25" t="s">
        <v>210</v>
      </c>
      <c r="O16" s="26" t="s">
        <v>157</v>
      </c>
      <c r="P16" s="26" t="s">
        <v>211</v>
      </c>
      <c r="Q16" s="22" t="s">
        <v>21</v>
      </c>
      <c r="R16" s="35" t="s">
        <v>70</v>
      </c>
      <c r="S16" s="125">
        <v>220000000</v>
      </c>
      <c r="T16" s="134">
        <v>3</v>
      </c>
      <c r="U16" s="135"/>
      <c r="V16" s="68"/>
      <c r="W16" s="159">
        <v>60250000</v>
      </c>
      <c r="X16" s="39"/>
      <c r="Y16" s="94" t="str">
        <f t="shared" si="1"/>
        <v xml:space="preserve"> No programado 1er trimestre</v>
      </c>
      <c r="Z16" s="126" t="s">
        <v>391</v>
      </c>
      <c r="AA16" s="126" t="s">
        <v>392</v>
      </c>
      <c r="AB16" s="59">
        <v>32066666.670000002</v>
      </c>
      <c r="AC16" s="93">
        <f>AB16/W16</f>
        <v>0.53222683269709548</v>
      </c>
      <c r="AD16" s="51">
        <v>1</v>
      </c>
      <c r="AE16" s="23" t="s">
        <v>158</v>
      </c>
      <c r="AF16" s="81">
        <v>39000000</v>
      </c>
      <c r="AG16" s="51">
        <v>1</v>
      </c>
      <c r="AH16" s="18" t="s">
        <v>154</v>
      </c>
      <c r="AI16" s="81">
        <v>32933333</v>
      </c>
      <c r="AJ16" s="51">
        <v>1</v>
      </c>
      <c r="AK16" s="18" t="s">
        <v>154</v>
      </c>
      <c r="AL16" s="141"/>
      <c r="AM16" s="43"/>
      <c r="AN16" s="44"/>
    </row>
    <row r="17" spans="1:40" ht="189" customHeight="1" x14ac:dyDescent="0.2">
      <c r="A17" s="2" t="s">
        <v>144</v>
      </c>
      <c r="B17" s="2" t="s">
        <v>132</v>
      </c>
      <c r="C17" s="2" t="s">
        <v>135</v>
      </c>
      <c r="D17" s="2"/>
      <c r="E17" s="25" t="s">
        <v>105</v>
      </c>
      <c r="F17" s="2" t="s">
        <v>92</v>
      </c>
      <c r="G17" s="2" t="s">
        <v>122</v>
      </c>
      <c r="H17" s="2"/>
      <c r="I17" s="2" t="s">
        <v>76</v>
      </c>
      <c r="J17" s="2" t="s">
        <v>77</v>
      </c>
      <c r="K17" s="2" t="s">
        <v>79</v>
      </c>
      <c r="L17" s="29" t="s">
        <v>26</v>
      </c>
      <c r="M17" s="29" t="s">
        <v>36</v>
      </c>
      <c r="N17" s="25" t="s">
        <v>250</v>
      </c>
      <c r="O17" s="26" t="s">
        <v>159</v>
      </c>
      <c r="P17" s="26" t="s">
        <v>212</v>
      </c>
      <c r="Q17" s="22" t="s">
        <v>19</v>
      </c>
      <c r="R17" s="35" t="s">
        <v>70</v>
      </c>
      <c r="S17" s="161">
        <v>96000000</v>
      </c>
      <c r="T17" s="105">
        <v>1</v>
      </c>
      <c r="U17" s="105">
        <v>1</v>
      </c>
      <c r="V17" s="104" t="s">
        <v>160</v>
      </c>
      <c r="W17" s="160">
        <v>29600000</v>
      </c>
      <c r="X17" s="105">
        <v>0.5</v>
      </c>
      <c r="Y17" s="94">
        <f t="shared" si="1"/>
        <v>0.5</v>
      </c>
      <c r="Z17" s="126" t="s">
        <v>394</v>
      </c>
      <c r="AA17" s="126" t="s">
        <v>393</v>
      </c>
      <c r="AB17" s="60">
        <v>29600000</v>
      </c>
      <c r="AC17" s="93">
        <f>AB17/W17</f>
        <v>1</v>
      </c>
      <c r="AD17" s="69">
        <v>1</v>
      </c>
      <c r="AE17" s="23" t="s">
        <v>162</v>
      </c>
      <c r="AF17" s="160">
        <v>36000000</v>
      </c>
      <c r="AG17" s="69">
        <v>1</v>
      </c>
      <c r="AH17" s="23" t="s">
        <v>163</v>
      </c>
      <c r="AI17" s="160">
        <v>30400000</v>
      </c>
      <c r="AJ17" s="69">
        <v>1</v>
      </c>
      <c r="AK17" s="28" t="s">
        <v>162</v>
      </c>
      <c r="AL17" s="141"/>
      <c r="AM17" s="43"/>
      <c r="AN17" s="44"/>
    </row>
    <row r="18" spans="1:40" ht="105" customHeight="1" x14ac:dyDescent="0.2">
      <c r="A18" s="2" t="s">
        <v>144</v>
      </c>
      <c r="B18" s="2" t="s">
        <v>132</v>
      </c>
      <c r="C18" s="2" t="s">
        <v>135</v>
      </c>
      <c r="D18" s="2"/>
      <c r="E18" s="25" t="s">
        <v>105</v>
      </c>
      <c r="F18" s="2" t="s">
        <v>92</v>
      </c>
      <c r="G18" s="2" t="s">
        <v>122</v>
      </c>
      <c r="H18" s="2"/>
      <c r="I18" s="2" t="s">
        <v>76</v>
      </c>
      <c r="J18" s="2" t="s">
        <v>77</v>
      </c>
      <c r="K18" s="2" t="s">
        <v>79</v>
      </c>
      <c r="L18" s="29" t="s">
        <v>26</v>
      </c>
      <c r="M18" s="29" t="s">
        <v>36</v>
      </c>
      <c r="N18" s="25" t="s">
        <v>161</v>
      </c>
      <c r="O18" s="25" t="s">
        <v>213</v>
      </c>
      <c r="P18" s="26" t="s">
        <v>212</v>
      </c>
      <c r="Q18" s="22" t="s">
        <v>19</v>
      </c>
      <c r="R18" s="35" t="s">
        <v>70</v>
      </c>
      <c r="S18" s="161">
        <v>311000000</v>
      </c>
      <c r="T18" s="105">
        <v>1</v>
      </c>
      <c r="U18" s="105">
        <v>1</v>
      </c>
      <c r="V18" s="104" t="s">
        <v>214</v>
      </c>
      <c r="W18" s="160">
        <v>89066667</v>
      </c>
      <c r="X18" s="105">
        <v>1</v>
      </c>
      <c r="Y18" s="94">
        <f t="shared" si="1"/>
        <v>1</v>
      </c>
      <c r="Z18" s="126" t="s">
        <v>397</v>
      </c>
      <c r="AA18" s="126" t="s">
        <v>395</v>
      </c>
      <c r="AB18" s="160">
        <v>89066667</v>
      </c>
      <c r="AC18" s="93">
        <f t="shared" ref="AC18:AC62" si="2">AB18/W18</f>
        <v>1</v>
      </c>
      <c r="AD18" s="69">
        <v>1</v>
      </c>
      <c r="AE18" s="23" t="s">
        <v>164</v>
      </c>
      <c r="AF18" s="160">
        <v>120000000</v>
      </c>
      <c r="AG18" s="69">
        <v>1</v>
      </c>
      <c r="AH18" s="23" t="s">
        <v>165</v>
      </c>
      <c r="AI18" s="160">
        <v>101933333</v>
      </c>
      <c r="AJ18" s="69">
        <v>1</v>
      </c>
      <c r="AK18" s="23" t="s">
        <v>164</v>
      </c>
      <c r="AL18" s="141"/>
      <c r="AM18" s="43"/>
      <c r="AN18" s="44"/>
    </row>
    <row r="19" spans="1:40" s="33" customFormat="1" ht="51" x14ac:dyDescent="0.2">
      <c r="A19" s="2" t="s">
        <v>144</v>
      </c>
      <c r="B19" s="2" t="s">
        <v>132</v>
      </c>
      <c r="C19" s="2" t="s">
        <v>135</v>
      </c>
      <c r="D19" s="2"/>
      <c r="E19" s="25" t="s">
        <v>105</v>
      </c>
      <c r="F19" s="2" t="s">
        <v>92</v>
      </c>
      <c r="G19" s="2" t="s">
        <v>122</v>
      </c>
      <c r="H19" s="32"/>
      <c r="I19" s="2" t="s">
        <v>76</v>
      </c>
      <c r="J19" s="2" t="s">
        <v>77</v>
      </c>
      <c r="K19" s="2" t="s">
        <v>79</v>
      </c>
      <c r="L19" s="29" t="s">
        <v>26</v>
      </c>
      <c r="M19" s="29" t="s">
        <v>36</v>
      </c>
      <c r="N19" s="25" t="s">
        <v>336</v>
      </c>
      <c r="O19" s="25" t="s">
        <v>232</v>
      </c>
      <c r="P19" s="25" t="s">
        <v>211</v>
      </c>
      <c r="Q19" s="34" t="s">
        <v>20</v>
      </c>
      <c r="R19" s="36"/>
      <c r="S19" s="57"/>
      <c r="T19" s="129">
        <v>4</v>
      </c>
      <c r="U19" s="129">
        <v>1</v>
      </c>
      <c r="V19" s="38" t="s">
        <v>233</v>
      </c>
      <c r="W19" s="59">
        <v>0</v>
      </c>
      <c r="X19" s="129">
        <v>1</v>
      </c>
      <c r="Y19" s="94">
        <f t="shared" si="1"/>
        <v>1</v>
      </c>
      <c r="Z19" s="106" t="s">
        <v>396</v>
      </c>
      <c r="AA19" s="106" t="s">
        <v>398</v>
      </c>
      <c r="AB19" s="57" t="s">
        <v>361</v>
      </c>
      <c r="AC19" s="93" t="e">
        <f t="shared" si="2"/>
        <v>#VALUE!</v>
      </c>
      <c r="AD19" s="51">
        <v>1</v>
      </c>
      <c r="AE19" s="17" t="s">
        <v>233</v>
      </c>
      <c r="AF19" s="59">
        <v>0</v>
      </c>
      <c r="AG19" s="51">
        <v>1</v>
      </c>
      <c r="AH19" s="23" t="s">
        <v>233</v>
      </c>
      <c r="AI19" s="59">
        <v>0</v>
      </c>
      <c r="AJ19" s="51">
        <v>1</v>
      </c>
      <c r="AK19" s="23" t="s">
        <v>233</v>
      </c>
      <c r="AL19" s="59">
        <v>0</v>
      </c>
      <c r="AM19" s="43"/>
      <c r="AN19" s="44"/>
    </row>
    <row r="20" spans="1:40" ht="108.75" customHeight="1" x14ac:dyDescent="0.2">
      <c r="A20" s="2" t="s">
        <v>144</v>
      </c>
      <c r="B20" s="2" t="s">
        <v>132</v>
      </c>
      <c r="C20" s="2" t="s">
        <v>135</v>
      </c>
      <c r="D20" s="2"/>
      <c r="E20" s="25" t="s">
        <v>101</v>
      </c>
      <c r="F20" s="2" t="s">
        <v>92</v>
      </c>
      <c r="G20" s="2" t="s">
        <v>123</v>
      </c>
      <c r="H20" s="2"/>
      <c r="I20" s="2" t="s">
        <v>83</v>
      </c>
      <c r="J20" s="2" t="s">
        <v>84</v>
      </c>
      <c r="K20" s="2" t="s">
        <v>85</v>
      </c>
      <c r="L20" s="29" t="s">
        <v>29</v>
      </c>
      <c r="M20" s="29" t="s">
        <v>36</v>
      </c>
      <c r="N20" s="3" t="s">
        <v>215</v>
      </c>
      <c r="O20" s="3" t="s">
        <v>338</v>
      </c>
      <c r="P20" s="3" t="s">
        <v>217</v>
      </c>
      <c r="Q20" s="16" t="s">
        <v>19</v>
      </c>
      <c r="R20" s="16" t="s">
        <v>60</v>
      </c>
      <c r="S20" s="57">
        <v>149500000</v>
      </c>
      <c r="T20" s="105">
        <v>1</v>
      </c>
      <c r="U20" s="105">
        <v>0.25</v>
      </c>
      <c r="V20" s="40" t="s">
        <v>374</v>
      </c>
      <c r="W20" s="59">
        <v>32500000</v>
      </c>
      <c r="X20" s="105">
        <v>0.25</v>
      </c>
      <c r="Y20" s="94">
        <f t="shared" si="1"/>
        <v>1</v>
      </c>
      <c r="Z20" s="118" t="s">
        <v>375</v>
      </c>
      <c r="AA20" s="117" t="s">
        <v>373</v>
      </c>
      <c r="AB20" s="60">
        <v>32500000</v>
      </c>
      <c r="AC20" s="93">
        <f t="shared" si="2"/>
        <v>1</v>
      </c>
      <c r="AD20" s="70">
        <v>0.25</v>
      </c>
      <c r="AE20" s="71" t="s">
        <v>166</v>
      </c>
      <c r="AF20" s="59">
        <v>39000000</v>
      </c>
      <c r="AG20" s="70">
        <v>0.25</v>
      </c>
      <c r="AH20" s="72" t="s">
        <v>167</v>
      </c>
      <c r="AI20" s="59">
        <v>39000000</v>
      </c>
      <c r="AJ20" s="70">
        <v>0.25</v>
      </c>
      <c r="AK20" s="72" t="s">
        <v>168</v>
      </c>
      <c r="AL20" s="59">
        <v>39000000</v>
      </c>
      <c r="AM20" s="43"/>
      <c r="AN20" s="44"/>
    </row>
    <row r="21" spans="1:40" ht="94.5" customHeight="1" x14ac:dyDescent="0.2">
      <c r="A21" s="2" t="s">
        <v>144</v>
      </c>
      <c r="B21" s="2" t="s">
        <v>132</v>
      </c>
      <c r="C21" s="2" t="s">
        <v>135</v>
      </c>
      <c r="D21" s="2"/>
      <c r="E21" s="25" t="s">
        <v>101</v>
      </c>
      <c r="F21" s="2" t="s">
        <v>92</v>
      </c>
      <c r="G21" s="2" t="s">
        <v>123</v>
      </c>
      <c r="H21" s="2"/>
      <c r="I21" s="2" t="s">
        <v>83</v>
      </c>
      <c r="J21" s="2" t="s">
        <v>84</v>
      </c>
      <c r="K21" s="2" t="s">
        <v>85</v>
      </c>
      <c r="L21" s="29" t="s">
        <v>29</v>
      </c>
      <c r="M21" s="29" t="s">
        <v>36</v>
      </c>
      <c r="N21" s="3" t="s">
        <v>235</v>
      </c>
      <c r="O21" s="3" t="s">
        <v>236</v>
      </c>
      <c r="P21" s="3" t="s">
        <v>237</v>
      </c>
      <c r="Q21" s="34" t="s">
        <v>20</v>
      </c>
      <c r="R21" s="16" t="s">
        <v>65</v>
      </c>
      <c r="S21" s="80">
        <v>1288100690679</v>
      </c>
      <c r="T21" s="80">
        <v>1288100690679</v>
      </c>
      <c r="U21" s="136">
        <v>515240276272</v>
      </c>
      <c r="V21" s="73" t="s">
        <v>238</v>
      </c>
      <c r="W21" s="81">
        <f>S21*40%</f>
        <v>515240276271.60004</v>
      </c>
      <c r="X21" s="59">
        <v>532658037415</v>
      </c>
      <c r="Y21" s="94">
        <f t="shared" si="1"/>
        <v>1.0338051234445906</v>
      </c>
      <c r="Z21" s="118" t="s">
        <v>376</v>
      </c>
      <c r="AA21" s="117" t="s">
        <v>377</v>
      </c>
      <c r="AB21" s="117">
        <v>532658037415</v>
      </c>
      <c r="AC21" s="93">
        <f t="shared" si="2"/>
        <v>1.0338051234453933</v>
      </c>
      <c r="AD21" s="81">
        <v>257620138136</v>
      </c>
      <c r="AE21" s="17" t="s">
        <v>238</v>
      </c>
      <c r="AF21" s="81">
        <f>S21*20%</f>
        <v>257620138135.80002</v>
      </c>
      <c r="AG21" s="81">
        <v>515240276271.60004</v>
      </c>
      <c r="AH21" s="17" t="s">
        <v>238</v>
      </c>
      <c r="AI21" s="81">
        <v>515240276271.60004</v>
      </c>
      <c r="AJ21" s="70"/>
      <c r="AK21" s="72"/>
      <c r="AL21" s="59"/>
      <c r="AM21" s="43"/>
      <c r="AN21" s="44"/>
    </row>
    <row r="22" spans="1:40" ht="144" customHeight="1" x14ac:dyDescent="0.2">
      <c r="A22" s="2" t="s">
        <v>144</v>
      </c>
      <c r="B22" s="2" t="s">
        <v>132</v>
      </c>
      <c r="C22" s="2" t="s">
        <v>135</v>
      </c>
      <c r="D22" s="2"/>
      <c r="E22" s="25" t="s">
        <v>103</v>
      </c>
      <c r="F22" s="2" t="s">
        <v>95</v>
      </c>
      <c r="G22" s="2" t="s">
        <v>109</v>
      </c>
      <c r="H22" s="2"/>
      <c r="I22" s="2" t="s">
        <v>83</v>
      </c>
      <c r="J22" s="2" t="s">
        <v>84</v>
      </c>
      <c r="K22" s="2" t="s">
        <v>86</v>
      </c>
      <c r="L22" s="29" t="s">
        <v>29</v>
      </c>
      <c r="M22" s="29" t="s">
        <v>36</v>
      </c>
      <c r="N22" s="2" t="s">
        <v>234</v>
      </c>
      <c r="O22" s="2" t="s">
        <v>169</v>
      </c>
      <c r="P22" s="2" t="s">
        <v>218</v>
      </c>
      <c r="Q22" s="16" t="s">
        <v>19</v>
      </c>
      <c r="R22" s="16" t="s">
        <v>60</v>
      </c>
      <c r="S22" s="57">
        <v>6000000000</v>
      </c>
      <c r="T22" s="105">
        <v>1</v>
      </c>
      <c r="U22" s="137"/>
      <c r="V22" s="119"/>
      <c r="W22" s="87"/>
      <c r="X22" s="65"/>
      <c r="Y22" s="94" t="str">
        <f t="shared" si="1"/>
        <v xml:space="preserve"> No programado 1er trimestre</v>
      </c>
      <c r="Z22" s="104" t="s">
        <v>378</v>
      </c>
      <c r="AA22" s="59"/>
      <c r="AB22" s="59">
        <v>0</v>
      </c>
      <c r="AC22" s="93" t="e">
        <f t="shared" si="2"/>
        <v>#DIV/0!</v>
      </c>
      <c r="AD22" s="82">
        <v>0.2</v>
      </c>
      <c r="AE22" s="83" t="s">
        <v>346</v>
      </c>
      <c r="AF22" s="59">
        <v>1200000000</v>
      </c>
      <c r="AG22" s="84">
        <v>0.4</v>
      </c>
      <c r="AH22" s="85" t="s">
        <v>347</v>
      </c>
      <c r="AI22" s="86">
        <v>2400000000</v>
      </c>
      <c r="AJ22" s="84">
        <v>0.4</v>
      </c>
      <c r="AK22" s="3" t="s">
        <v>170</v>
      </c>
      <c r="AL22" s="59">
        <v>2400000000</v>
      </c>
      <c r="AM22" s="43"/>
      <c r="AN22" s="44"/>
    </row>
    <row r="23" spans="1:40" ht="75" customHeight="1" x14ac:dyDescent="0.2">
      <c r="A23" s="2" t="s">
        <v>144</v>
      </c>
      <c r="B23" s="2" t="s">
        <v>132</v>
      </c>
      <c r="C23" s="2" t="s">
        <v>135</v>
      </c>
      <c r="D23" s="2"/>
      <c r="E23" s="25" t="s">
        <v>103</v>
      </c>
      <c r="F23" s="2" t="s">
        <v>98</v>
      </c>
      <c r="G23" s="2" t="s">
        <v>109</v>
      </c>
      <c r="H23" s="2"/>
      <c r="I23" s="2" t="s">
        <v>83</v>
      </c>
      <c r="J23" s="2" t="s">
        <v>84</v>
      </c>
      <c r="K23" s="2" t="s">
        <v>86</v>
      </c>
      <c r="L23" s="29" t="s">
        <v>29</v>
      </c>
      <c r="M23" s="29" t="s">
        <v>36</v>
      </c>
      <c r="N23" s="2" t="s">
        <v>239</v>
      </c>
      <c r="O23" s="3" t="s">
        <v>171</v>
      </c>
      <c r="P23" s="3" t="s">
        <v>242</v>
      </c>
      <c r="Q23" s="16" t="s">
        <v>19</v>
      </c>
      <c r="R23" s="16" t="s">
        <v>60</v>
      </c>
      <c r="S23" s="88">
        <v>750000000</v>
      </c>
      <c r="T23" s="105">
        <v>1</v>
      </c>
      <c r="U23" s="105">
        <v>0.25</v>
      </c>
      <c r="V23" s="96" t="s">
        <v>348</v>
      </c>
      <c r="W23" s="86">
        <v>187500000</v>
      </c>
      <c r="X23" s="105">
        <v>0.25</v>
      </c>
      <c r="Y23" s="94">
        <f t="shared" si="1"/>
        <v>1</v>
      </c>
      <c r="Z23" s="104" t="s">
        <v>379</v>
      </c>
      <c r="AA23" s="120" t="s">
        <v>380</v>
      </c>
      <c r="AB23" s="117">
        <v>187500000</v>
      </c>
      <c r="AC23" s="93">
        <f t="shared" si="2"/>
        <v>1</v>
      </c>
      <c r="AD23" s="70">
        <v>0.25</v>
      </c>
      <c r="AE23" s="89" t="s">
        <v>172</v>
      </c>
      <c r="AF23" s="86">
        <v>187500000</v>
      </c>
      <c r="AG23" s="70">
        <v>0.25</v>
      </c>
      <c r="AH23" s="89" t="s">
        <v>216</v>
      </c>
      <c r="AI23" s="86">
        <v>187500000</v>
      </c>
      <c r="AJ23" s="70">
        <v>0.25</v>
      </c>
      <c r="AK23" s="89" t="s">
        <v>349</v>
      </c>
      <c r="AL23" s="86">
        <v>187500000</v>
      </c>
      <c r="AM23" s="43"/>
      <c r="AN23" s="44"/>
    </row>
    <row r="24" spans="1:40" ht="146.25" customHeight="1" x14ac:dyDescent="0.2">
      <c r="A24" s="2" t="s">
        <v>144</v>
      </c>
      <c r="B24" s="2" t="s">
        <v>132</v>
      </c>
      <c r="C24" s="2" t="s">
        <v>135</v>
      </c>
      <c r="D24" s="2"/>
      <c r="E24" s="25" t="s">
        <v>101</v>
      </c>
      <c r="F24" s="2" t="s">
        <v>92</v>
      </c>
      <c r="G24" s="2" t="s">
        <v>109</v>
      </c>
      <c r="H24" s="2"/>
      <c r="I24" s="2" t="s">
        <v>76</v>
      </c>
      <c r="J24" s="2" t="s">
        <v>77</v>
      </c>
      <c r="K24" s="2" t="s">
        <v>86</v>
      </c>
      <c r="L24" s="29" t="s">
        <v>29</v>
      </c>
      <c r="M24" s="29" t="s">
        <v>36</v>
      </c>
      <c r="N24" s="2" t="s">
        <v>453</v>
      </c>
      <c r="O24" s="3" t="s">
        <v>240</v>
      </c>
      <c r="P24" s="3" t="s">
        <v>241</v>
      </c>
      <c r="Q24" s="34" t="s">
        <v>20</v>
      </c>
      <c r="R24" s="16"/>
      <c r="S24" s="57"/>
      <c r="T24" s="162">
        <v>27</v>
      </c>
      <c r="U24" s="163">
        <v>7</v>
      </c>
      <c r="V24" s="183" t="s">
        <v>452</v>
      </c>
      <c r="W24" s="59"/>
      <c r="X24" s="129">
        <v>7</v>
      </c>
      <c r="Y24" s="94">
        <f t="shared" si="1"/>
        <v>1</v>
      </c>
      <c r="Z24" s="118" t="s">
        <v>382</v>
      </c>
      <c r="AA24" s="121" t="s">
        <v>381</v>
      </c>
      <c r="AB24" s="57" t="s">
        <v>361</v>
      </c>
      <c r="AC24" s="93"/>
      <c r="AD24" s="165">
        <v>7</v>
      </c>
      <c r="AE24" s="164" t="s">
        <v>451</v>
      </c>
      <c r="AF24" s="59"/>
      <c r="AG24" s="165">
        <v>6</v>
      </c>
      <c r="AH24" s="164" t="s">
        <v>451</v>
      </c>
      <c r="AI24" s="59"/>
      <c r="AJ24" s="165">
        <v>7</v>
      </c>
      <c r="AK24" s="164" t="s">
        <v>451</v>
      </c>
      <c r="AL24" s="59"/>
      <c r="AM24" s="43"/>
      <c r="AN24" s="44"/>
    </row>
    <row r="25" spans="1:40" ht="240" customHeight="1" x14ac:dyDescent="0.2">
      <c r="A25" s="2" t="s">
        <v>144</v>
      </c>
      <c r="B25" s="2" t="s">
        <v>132</v>
      </c>
      <c r="C25" s="2" t="s">
        <v>135</v>
      </c>
      <c r="D25" s="2"/>
      <c r="E25" s="25" t="s">
        <v>129</v>
      </c>
      <c r="F25" s="2" t="s">
        <v>92</v>
      </c>
      <c r="G25" s="2" t="s">
        <v>117</v>
      </c>
      <c r="H25" s="2"/>
      <c r="I25" s="2" t="s">
        <v>76</v>
      </c>
      <c r="J25" s="2" t="s">
        <v>77</v>
      </c>
      <c r="K25" s="2" t="s">
        <v>79</v>
      </c>
      <c r="L25" s="29" t="s">
        <v>29</v>
      </c>
      <c r="M25" s="29" t="s">
        <v>36</v>
      </c>
      <c r="N25" s="2" t="s">
        <v>255</v>
      </c>
      <c r="O25" s="26" t="s">
        <v>219</v>
      </c>
      <c r="P25" s="26" t="s">
        <v>212</v>
      </c>
      <c r="Q25" s="16" t="s">
        <v>19</v>
      </c>
      <c r="R25" s="16" t="s">
        <v>70</v>
      </c>
      <c r="S25" s="59">
        <v>300000000</v>
      </c>
      <c r="T25" s="105">
        <v>1</v>
      </c>
      <c r="U25" s="138">
        <v>0.1</v>
      </c>
      <c r="V25" s="83" t="s">
        <v>350</v>
      </c>
      <c r="W25" s="87"/>
      <c r="X25" s="105">
        <v>0.1</v>
      </c>
      <c r="Y25" s="94">
        <f t="shared" si="1"/>
        <v>1</v>
      </c>
      <c r="Z25" s="118" t="s">
        <v>384</v>
      </c>
      <c r="AA25" s="120" t="s">
        <v>383</v>
      </c>
      <c r="AB25" s="59">
        <v>0</v>
      </c>
      <c r="AC25" s="93" t="e">
        <f t="shared" si="2"/>
        <v>#DIV/0!</v>
      </c>
      <c r="AD25" s="84">
        <v>0.3</v>
      </c>
      <c r="AE25" s="90" t="s">
        <v>351</v>
      </c>
      <c r="AF25" s="86">
        <v>100000000</v>
      </c>
      <c r="AG25" s="84">
        <v>0.3</v>
      </c>
      <c r="AH25" s="72" t="s">
        <v>352</v>
      </c>
      <c r="AI25" s="86">
        <v>100000000</v>
      </c>
      <c r="AJ25" s="84">
        <v>0.3</v>
      </c>
      <c r="AK25" s="72" t="s">
        <v>352</v>
      </c>
      <c r="AL25" s="86">
        <v>100000000</v>
      </c>
      <c r="AM25" s="43"/>
      <c r="AN25" s="44"/>
    </row>
    <row r="26" spans="1:40" ht="216.75" customHeight="1" x14ac:dyDescent="0.2">
      <c r="A26" s="2" t="s">
        <v>144</v>
      </c>
      <c r="B26" s="2" t="s">
        <v>133</v>
      </c>
      <c r="C26" s="2" t="s">
        <v>137</v>
      </c>
      <c r="D26" s="2"/>
      <c r="E26" s="25" t="s">
        <v>129</v>
      </c>
      <c r="F26" s="2" t="s">
        <v>92</v>
      </c>
      <c r="G26" s="2" t="s">
        <v>117</v>
      </c>
      <c r="H26" s="2"/>
      <c r="I26" s="2" t="s">
        <v>76</v>
      </c>
      <c r="J26" s="2" t="s">
        <v>77</v>
      </c>
      <c r="K26" s="2" t="s">
        <v>79</v>
      </c>
      <c r="L26" s="29" t="s">
        <v>32</v>
      </c>
      <c r="M26" s="29" t="s">
        <v>38</v>
      </c>
      <c r="N26" s="3" t="s">
        <v>256</v>
      </c>
      <c r="O26" s="26" t="s">
        <v>221</v>
      </c>
      <c r="P26" s="2" t="s">
        <v>220</v>
      </c>
      <c r="Q26" s="16" t="s">
        <v>19</v>
      </c>
      <c r="R26" s="16"/>
      <c r="S26" s="59"/>
      <c r="T26" s="105">
        <v>1</v>
      </c>
      <c r="U26" s="105">
        <v>0.2</v>
      </c>
      <c r="V26" s="104" t="s">
        <v>173</v>
      </c>
      <c r="W26" s="59"/>
      <c r="X26" s="105">
        <v>0.2</v>
      </c>
      <c r="Y26" s="94">
        <f t="shared" si="1"/>
        <v>1</v>
      </c>
      <c r="Z26" s="104" t="s">
        <v>431</v>
      </c>
      <c r="AA26" s="104" t="s">
        <v>432</v>
      </c>
      <c r="AB26" s="57" t="s">
        <v>361</v>
      </c>
      <c r="AC26" s="93" t="e">
        <f t="shared" si="2"/>
        <v>#VALUE!</v>
      </c>
      <c r="AD26" s="156">
        <v>0.4</v>
      </c>
      <c r="AE26" s="28" t="s">
        <v>174</v>
      </c>
      <c r="AF26" s="59"/>
      <c r="AG26" s="156">
        <v>0.2</v>
      </c>
      <c r="AH26" s="23" t="s">
        <v>175</v>
      </c>
      <c r="AI26" s="59"/>
      <c r="AJ26" s="156">
        <v>0.2</v>
      </c>
      <c r="AK26" s="28" t="s">
        <v>176</v>
      </c>
      <c r="AL26" s="59"/>
      <c r="AM26" s="43"/>
      <c r="AN26" s="44"/>
    </row>
    <row r="27" spans="1:40" ht="364.5" customHeight="1" x14ac:dyDescent="0.2">
      <c r="A27" s="2" t="s">
        <v>144</v>
      </c>
      <c r="B27" s="2" t="s">
        <v>132</v>
      </c>
      <c r="C27" s="2" t="s">
        <v>135</v>
      </c>
      <c r="D27" s="2"/>
      <c r="E27" s="25" t="s">
        <v>129</v>
      </c>
      <c r="F27" s="2" t="s">
        <v>94</v>
      </c>
      <c r="G27" s="2" t="s">
        <v>118</v>
      </c>
      <c r="H27" s="2" t="s">
        <v>55</v>
      </c>
      <c r="I27" s="2" t="s">
        <v>87</v>
      </c>
      <c r="J27" s="2" t="s">
        <v>88</v>
      </c>
      <c r="K27" s="2" t="s">
        <v>91</v>
      </c>
      <c r="L27" s="29" t="s">
        <v>32</v>
      </c>
      <c r="M27" s="29" t="s">
        <v>38</v>
      </c>
      <c r="N27" s="19" t="s">
        <v>257</v>
      </c>
      <c r="O27" s="2" t="s">
        <v>222</v>
      </c>
      <c r="P27" s="3" t="s">
        <v>258</v>
      </c>
      <c r="Q27" s="34" t="s">
        <v>19</v>
      </c>
      <c r="R27" s="16"/>
      <c r="S27" s="59"/>
      <c r="T27" s="105">
        <v>1</v>
      </c>
      <c r="U27" s="105">
        <v>0.2</v>
      </c>
      <c r="V27" s="149" t="s">
        <v>433</v>
      </c>
      <c r="W27" s="59"/>
      <c r="X27" s="105">
        <v>0.2</v>
      </c>
      <c r="Y27" s="94">
        <f t="shared" si="1"/>
        <v>1</v>
      </c>
      <c r="Z27" s="104" t="s">
        <v>434</v>
      </c>
      <c r="AA27" s="104" t="s">
        <v>363</v>
      </c>
      <c r="AB27" s="57" t="s">
        <v>361</v>
      </c>
      <c r="AC27" s="93" t="e">
        <f t="shared" si="2"/>
        <v>#VALUE!</v>
      </c>
      <c r="AD27" s="151">
        <v>0.3</v>
      </c>
      <c r="AE27" s="150" t="s">
        <v>435</v>
      </c>
      <c r="AF27" s="59"/>
      <c r="AG27" s="151">
        <v>0.3</v>
      </c>
      <c r="AH27" s="150" t="s">
        <v>436</v>
      </c>
      <c r="AI27" s="59"/>
      <c r="AJ27" s="151">
        <v>0.2</v>
      </c>
      <c r="AK27" s="150" t="s">
        <v>439</v>
      </c>
      <c r="AL27" s="59"/>
      <c r="AM27" s="43"/>
      <c r="AN27" s="44"/>
    </row>
    <row r="28" spans="1:40" ht="123.75" customHeight="1" x14ac:dyDescent="0.2">
      <c r="A28" s="2" t="s">
        <v>144</v>
      </c>
      <c r="B28" s="2" t="s">
        <v>132</v>
      </c>
      <c r="C28" s="2" t="s">
        <v>135</v>
      </c>
      <c r="D28" s="2"/>
      <c r="E28" s="25" t="s">
        <v>103</v>
      </c>
      <c r="F28" s="2" t="s">
        <v>98</v>
      </c>
      <c r="G28" s="2" t="s">
        <v>117</v>
      </c>
      <c r="H28" s="2" t="s">
        <v>55</v>
      </c>
      <c r="I28" s="2" t="s">
        <v>76</v>
      </c>
      <c r="J28" s="2" t="s">
        <v>77</v>
      </c>
      <c r="K28" s="2" t="s">
        <v>79</v>
      </c>
      <c r="L28" s="29" t="s">
        <v>32</v>
      </c>
      <c r="M28" s="29" t="s">
        <v>38</v>
      </c>
      <c r="N28" s="3" t="s">
        <v>259</v>
      </c>
      <c r="O28" s="2" t="s">
        <v>177</v>
      </c>
      <c r="P28" s="3" t="s">
        <v>260</v>
      </c>
      <c r="Q28" s="34" t="s">
        <v>19</v>
      </c>
      <c r="R28" s="16"/>
      <c r="S28" s="59"/>
      <c r="T28" s="105">
        <v>1</v>
      </c>
      <c r="U28" s="157">
        <v>0.25</v>
      </c>
      <c r="V28" s="149" t="s">
        <v>437</v>
      </c>
      <c r="W28" s="59"/>
      <c r="X28" s="105">
        <v>0.25</v>
      </c>
      <c r="Y28" s="94">
        <f t="shared" si="1"/>
        <v>1</v>
      </c>
      <c r="Z28" s="106" t="s">
        <v>450</v>
      </c>
      <c r="AA28" s="59"/>
      <c r="AB28" s="57" t="s">
        <v>361</v>
      </c>
      <c r="AC28" s="93" t="e">
        <f t="shared" si="2"/>
        <v>#VALUE!</v>
      </c>
      <c r="AD28" s="151">
        <v>0.2</v>
      </c>
      <c r="AE28" s="152" t="s">
        <v>438</v>
      </c>
      <c r="AF28" s="59"/>
      <c r="AG28" s="151">
        <v>0.2</v>
      </c>
      <c r="AH28" s="152" t="s">
        <v>178</v>
      </c>
      <c r="AI28" s="59"/>
      <c r="AJ28" s="158">
        <v>0.35</v>
      </c>
      <c r="AK28" s="152" t="s">
        <v>440</v>
      </c>
      <c r="AL28" s="59"/>
      <c r="AM28" s="43"/>
      <c r="AN28" s="44"/>
    </row>
    <row r="29" spans="1:40" ht="277.5" customHeight="1" x14ac:dyDescent="0.2">
      <c r="A29" s="206" t="s">
        <v>144</v>
      </c>
      <c r="B29" s="206" t="s">
        <v>132</v>
      </c>
      <c r="C29" s="206" t="s">
        <v>135</v>
      </c>
      <c r="D29" s="206"/>
      <c r="E29" s="214" t="s">
        <v>102</v>
      </c>
      <c r="F29" s="206" t="s">
        <v>96</v>
      </c>
      <c r="G29" s="204" t="s">
        <v>118</v>
      </c>
      <c r="H29" s="206" t="s">
        <v>55</v>
      </c>
      <c r="I29" s="206" t="s">
        <v>87</v>
      </c>
      <c r="J29" s="206" t="s">
        <v>88</v>
      </c>
      <c r="K29" s="206" t="s">
        <v>91</v>
      </c>
      <c r="L29" s="206" t="s">
        <v>32</v>
      </c>
      <c r="M29" s="206" t="s">
        <v>38</v>
      </c>
      <c r="N29" s="208" t="s">
        <v>261</v>
      </c>
      <c r="O29" s="210" t="s">
        <v>179</v>
      </c>
      <c r="P29" s="208" t="s">
        <v>262</v>
      </c>
      <c r="Q29" s="212" t="s">
        <v>20</v>
      </c>
      <c r="R29" s="16" t="s">
        <v>68</v>
      </c>
      <c r="S29" s="60">
        <v>1104000000</v>
      </c>
      <c r="T29" s="196">
        <v>1</v>
      </c>
      <c r="U29" s="196">
        <v>0.2</v>
      </c>
      <c r="V29" s="185" t="s">
        <v>441</v>
      </c>
      <c r="W29" s="107"/>
      <c r="X29" s="196">
        <v>0.2</v>
      </c>
      <c r="Y29" s="198">
        <f t="shared" si="1"/>
        <v>1</v>
      </c>
      <c r="Z29" s="200" t="s">
        <v>364</v>
      </c>
      <c r="AA29" s="202" t="s">
        <v>365</v>
      </c>
      <c r="AB29" s="59">
        <v>0</v>
      </c>
      <c r="AC29" s="93" t="e">
        <f t="shared" si="2"/>
        <v>#DIV/0!</v>
      </c>
      <c r="AD29" s="187">
        <v>0.2</v>
      </c>
      <c r="AE29" s="185" t="s">
        <v>442</v>
      </c>
      <c r="AF29" s="60">
        <v>368000000.00000006</v>
      </c>
      <c r="AG29" s="187">
        <v>0.2</v>
      </c>
      <c r="AH29" s="185" t="s">
        <v>443</v>
      </c>
      <c r="AI29" s="60">
        <v>368000000.00000006</v>
      </c>
      <c r="AJ29" s="187">
        <v>0.4</v>
      </c>
      <c r="AK29" s="185" t="s">
        <v>444</v>
      </c>
      <c r="AL29" s="60">
        <v>368000000.00000006</v>
      </c>
      <c r="AM29" s="43"/>
      <c r="AN29" s="44"/>
    </row>
    <row r="30" spans="1:40" ht="247.5" customHeight="1" x14ac:dyDescent="0.2">
      <c r="A30" s="207"/>
      <c r="B30" s="207"/>
      <c r="C30" s="207"/>
      <c r="D30" s="207"/>
      <c r="E30" s="215"/>
      <c r="F30" s="207"/>
      <c r="G30" s="205"/>
      <c r="H30" s="207"/>
      <c r="I30" s="207"/>
      <c r="J30" s="207"/>
      <c r="K30" s="207"/>
      <c r="L30" s="207"/>
      <c r="M30" s="207"/>
      <c r="N30" s="209"/>
      <c r="O30" s="211"/>
      <c r="P30" s="209"/>
      <c r="Q30" s="213"/>
      <c r="R30" s="16" t="s">
        <v>70</v>
      </c>
      <c r="S30" s="81">
        <v>2032310000</v>
      </c>
      <c r="T30" s="197"/>
      <c r="U30" s="197"/>
      <c r="V30" s="186"/>
      <c r="W30" s="107"/>
      <c r="X30" s="197"/>
      <c r="Y30" s="199"/>
      <c r="Z30" s="201"/>
      <c r="AA30" s="203"/>
      <c r="AB30" s="59">
        <v>0</v>
      </c>
      <c r="AC30" s="93" t="e">
        <f t="shared" si="2"/>
        <v>#DIV/0!</v>
      </c>
      <c r="AD30" s="188"/>
      <c r="AE30" s="186"/>
      <c r="AF30" s="141"/>
      <c r="AG30" s="188"/>
      <c r="AH30" s="186"/>
      <c r="AI30" s="153">
        <v>1016155000</v>
      </c>
      <c r="AJ30" s="188"/>
      <c r="AK30" s="186"/>
      <c r="AL30" s="153">
        <v>1016155000</v>
      </c>
      <c r="AM30" s="43"/>
      <c r="AN30" s="44"/>
    </row>
    <row r="31" spans="1:40" s="74" customFormat="1" ht="235.5" customHeight="1" x14ac:dyDescent="0.2">
      <c r="A31" s="3" t="s">
        <v>144</v>
      </c>
      <c r="B31" s="3" t="s">
        <v>132</v>
      </c>
      <c r="C31" s="3" t="s">
        <v>180</v>
      </c>
      <c r="D31" s="3"/>
      <c r="E31" s="25" t="s">
        <v>129</v>
      </c>
      <c r="F31" s="3" t="s">
        <v>94</v>
      </c>
      <c r="G31" s="2" t="s">
        <v>118</v>
      </c>
      <c r="H31" s="3"/>
      <c r="I31" s="3" t="s">
        <v>76</v>
      </c>
      <c r="J31" s="3" t="s">
        <v>77</v>
      </c>
      <c r="K31" s="2" t="s">
        <v>78</v>
      </c>
      <c r="L31" s="79" t="s">
        <v>30</v>
      </c>
      <c r="M31" s="79" t="s">
        <v>39</v>
      </c>
      <c r="N31" s="2" t="s">
        <v>181</v>
      </c>
      <c r="O31" s="3" t="s">
        <v>243</v>
      </c>
      <c r="P31" s="3" t="s">
        <v>244</v>
      </c>
      <c r="Q31" s="34" t="s">
        <v>21</v>
      </c>
      <c r="R31" s="34" t="s">
        <v>70</v>
      </c>
      <c r="S31" s="81">
        <v>400000000</v>
      </c>
      <c r="T31" s="133">
        <v>97</v>
      </c>
      <c r="U31" s="133">
        <v>30</v>
      </c>
      <c r="V31" s="140" t="s">
        <v>402</v>
      </c>
      <c r="W31" s="141"/>
      <c r="X31" s="129">
        <v>84</v>
      </c>
      <c r="Y31" s="94">
        <f t="shared" si="1"/>
        <v>2.8</v>
      </c>
      <c r="Z31" s="106" t="s">
        <v>403</v>
      </c>
      <c r="AA31" s="106" t="s">
        <v>401</v>
      </c>
      <c r="AB31" s="59">
        <v>0</v>
      </c>
      <c r="AC31" s="93" t="e">
        <f t="shared" si="2"/>
        <v>#DIV/0!</v>
      </c>
      <c r="AD31" s="54">
        <v>67</v>
      </c>
      <c r="AE31" s="3" t="s">
        <v>246</v>
      </c>
      <c r="AF31" s="81">
        <v>40000000</v>
      </c>
      <c r="AG31" s="54"/>
      <c r="AH31" s="72"/>
      <c r="AI31" s="81">
        <v>180000000</v>
      </c>
      <c r="AJ31" s="54"/>
      <c r="AK31" s="72"/>
      <c r="AL31" s="81">
        <v>180000000</v>
      </c>
      <c r="AM31" s="43"/>
      <c r="AN31" s="44"/>
    </row>
    <row r="32" spans="1:40" ht="91.5" customHeight="1" x14ac:dyDescent="0.2">
      <c r="A32" s="2" t="s">
        <v>144</v>
      </c>
      <c r="B32" s="2" t="s">
        <v>132</v>
      </c>
      <c r="C32" s="2" t="s">
        <v>180</v>
      </c>
      <c r="D32" s="2"/>
      <c r="E32" s="25" t="s">
        <v>129</v>
      </c>
      <c r="F32" s="2" t="s">
        <v>94</v>
      </c>
      <c r="G32" s="2" t="s">
        <v>118</v>
      </c>
      <c r="H32" s="2"/>
      <c r="I32" s="2" t="s">
        <v>87</v>
      </c>
      <c r="J32" s="2" t="s">
        <v>88</v>
      </c>
      <c r="K32" s="2" t="s">
        <v>89</v>
      </c>
      <c r="L32" s="29" t="s">
        <v>30</v>
      </c>
      <c r="M32" s="29" t="s">
        <v>39</v>
      </c>
      <c r="N32" s="19" t="s">
        <v>245</v>
      </c>
      <c r="O32" s="3" t="s">
        <v>254</v>
      </c>
      <c r="P32" s="3" t="s">
        <v>223</v>
      </c>
      <c r="Q32" s="34" t="s">
        <v>20</v>
      </c>
      <c r="R32" s="34"/>
      <c r="S32" s="57"/>
      <c r="T32" s="129">
        <v>1</v>
      </c>
      <c r="U32" s="112"/>
      <c r="V32" s="38"/>
      <c r="W32" s="59"/>
      <c r="X32" s="39"/>
      <c r="Y32" s="94" t="str">
        <f t="shared" si="1"/>
        <v xml:space="preserve"> No programado 1er trimestre</v>
      </c>
      <c r="Z32" s="59"/>
      <c r="AA32" s="59"/>
      <c r="AB32" s="57" t="s">
        <v>361</v>
      </c>
      <c r="AC32" s="93" t="e">
        <f t="shared" si="2"/>
        <v>#VALUE!</v>
      </c>
      <c r="AD32" s="54">
        <v>1</v>
      </c>
      <c r="AE32" s="72" t="s">
        <v>247</v>
      </c>
      <c r="AF32" s="59"/>
      <c r="AG32" s="54"/>
      <c r="AH32" s="72"/>
      <c r="AI32" s="59"/>
      <c r="AJ32" s="54"/>
      <c r="AK32" s="72"/>
      <c r="AL32" s="59"/>
      <c r="AM32" s="43"/>
      <c r="AN32" s="44"/>
    </row>
    <row r="33" spans="1:40" ht="76.5" x14ac:dyDescent="0.2">
      <c r="A33" s="2" t="s">
        <v>144</v>
      </c>
      <c r="B33" s="2" t="s">
        <v>132</v>
      </c>
      <c r="C33" s="2" t="s">
        <v>180</v>
      </c>
      <c r="D33" s="2"/>
      <c r="E33" s="25" t="s">
        <v>129</v>
      </c>
      <c r="F33" s="2" t="s">
        <v>94</v>
      </c>
      <c r="G33" s="2" t="s">
        <v>118</v>
      </c>
      <c r="H33" s="2"/>
      <c r="I33" s="2" t="s">
        <v>76</v>
      </c>
      <c r="J33" s="2" t="s">
        <v>77</v>
      </c>
      <c r="K33" s="2" t="s">
        <v>78</v>
      </c>
      <c r="L33" s="29" t="s">
        <v>30</v>
      </c>
      <c r="M33" s="29" t="s">
        <v>39</v>
      </c>
      <c r="N33" s="2" t="s">
        <v>263</v>
      </c>
      <c r="O33" s="2" t="s">
        <v>264</v>
      </c>
      <c r="P33" s="26" t="s">
        <v>211</v>
      </c>
      <c r="Q33" s="16" t="s">
        <v>21</v>
      </c>
      <c r="R33" s="37"/>
      <c r="S33" s="52"/>
      <c r="T33" s="129">
        <v>4</v>
      </c>
      <c r="U33" s="129">
        <v>1</v>
      </c>
      <c r="V33" s="104" t="s">
        <v>265</v>
      </c>
      <c r="W33" s="59"/>
      <c r="X33" s="129">
        <v>1</v>
      </c>
      <c r="Y33" s="94">
        <f t="shared" si="1"/>
        <v>1</v>
      </c>
      <c r="Z33" s="104" t="s">
        <v>405</v>
      </c>
      <c r="AA33" s="106" t="s">
        <v>404</v>
      </c>
      <c r="AB33" s="57" t="s">
        <v>361</v>
      </c>
      <c r="AC33" s="93" t="e">
        <f t="shared" si="2"/>
        <v>#VALUE!</v>
      </c>
      <c r="AD33" s="53">
        <v>1</v>
      </c>
      <c r="AE33" s="38" t="s">
        <v>265</v>
      </c>
      <c r="AF33" s="59"/>
      <c r="AG33" s="53">
        <v>1</v>
      </c>
      <c r="AH33" s="38" t="s">
        <v>265</v>
      </c>
      <c r="AI33" s="59"/>
      <c r="AJ33" s="53">
        <v>1</v>
      </c>
      <c r="AK33" s="38" t="s">
        <v>265</v>
      </c>
      <c r="AL33" s="59"/>
      <c r="AM33" s="43"/>
      <c r="AN33" s="44"/>
    </row>
    <row r="34" spans="1:40" ht="89.25" x14ac:dyDescent="0.2">
      <c r="A34" s="2" t="s">
        <v>144</v>
      </c>
      <c r="B34" s="2" t="s">
        <v>132</v>
      </c>
      <c r="C34" s="2" t="s">
        <v>180</v>
      </c>
      <c r="D34" s="2"/>
      <c r="E34" s="25" t="s">
        <v>129</v>
      </c>
      <c r="F34" s="2" t="s">
        <v>94</v>
      </c>
      <c r="G34" s="2" t="s">
        <v>118</v>
      </c>
      <c r="H34" s="2"/>
      <c r="I34" s="2" t="s">
        <v>76</v>
      </c>
      <c r="J34" s="2" t="s">
        <v>77</v>
      </c>
      <c r="K34" s="2" t="s">
        <v>78</v>
      </c>
      <c r="L34" s="29" t="s">
        <v>30</v>
      </c>
      <c r="M34" s="29" t="s">
        <v>39</v>
      </c>
      <c r="N34" s="3" t="s">
        <v>266</v>
      </c>
      <c r="O34" s="3" t="s">
        <v>267</v>
      </c>
      <c r="P34" s="26" t="s">
        <v>211</v>
      </c>
      <c r="Q34" s="34" t="s">
        <v>21</v>
      </c>
      <c r="R34" s="16"/>
      <c r="S34" s="59"/>
      <c r="T34" s="129">
        <v>4</v>
      </c>
      <c r="U34" s="129">
        <v>1</v>
      </c>
      <c r="V34" s="104" t="s">
        <v>268</v>
      </c>
      <c r="W34" s="59"/>
      <c r="X34" s="129">
        <v>1</v>
      </c>
      <c r="Y34" s="94">
        <f t="shared" si="1"/>
        <v>1</v>
      </c>
      <c r="Z34" s="106" t="s">
        <v>407</v>
      </c>
      <c r="AA34" s="106" t="s">
        <v>406</v>
      </c>
      <c r="AB34" s="57" t="s">
        <v>361</v>
      </c>
      <c r="AC34" s="93" t="e">
        <f t="shared" si="2"/>
        <v>#VALUE!</v>
      </c>
      <c r="AD34" s="54">
        <v>1</v>
      </c>
      <c r="AE34" s="38" t="s">
        <v>268</v>
      </c>
      <c r="AF34" s="59"/>
      <c r="AG34" s="54">
        <v>1</v>
      </c>
      <c r="AH34" s="38" t="s">
        <v>268</v>
      </c>
      <c r="AI34" s="59"/>
      <c r="AJ34" s="54">
        <v>1</v>
      </c>
      <c r="AK34" s="38" t="s">
        <v>268</v>
      </c>
      <c r="AL34" s="59"/>
      <c r="AM34" s="43"/>
      <c r="AN34" s="44"/>
    </row>
    <row r="35" spans="1:40" ht="300" customHeight="1" x14ac:dyDescent="0.2">
      <c r="A35" s="2" t="s">
        <v>144</v>
      </c>
      <c r="B35" s="2" t="s">
        <v>132</v>
      </c>
      <c r="C35" s="2" t="s">
        <v>135</v>
      </c>
      <c r="D35" s="2"/>
      <c r="E35" s="25" t="s">
        <v>99</v>
      </c>
      <c r="F35" s="2" t="s">
        <v>94</v>
      </c>
      <c r="G35" s="2" t="s">
        <v>109</v>
      </c>
      <c r="H35" s="2" t="s">
        <v>56</v>
      </c>
      <c r="I35" s="2" t="s">
        <v>76</v>
      </c>
      <c r="J35" s="2" t="s">
        <v>77</v>
      </c>
      <c r="K35" s="2" t="s">
        <v>82</v>
      </c>
      <c r="L35" s="29" t="s">
        <v>31</v>
      </c>
      <c r="M35" s="29" t="s">
        <v>37</v>
      </c>
      <c r="N35" s="3" t="s">
        <v>182</v>
      </c>
      <c r="O35" s="75" t="s">
        <v>224</v>
      </c>
      <c r="P35" s="3" t="s">
        <v>249</v>
      </c>
      <c r="Q35" s="16" t="s">
        <v>19</v>
      </c>
      <c r="R35" s="29" t="s">
        <v>62</v>
      </c>
      <c r="S35" s="58">
        <v>11285500000</v>
      </c>
      <c r="T35" s="105">
        <v>1</v>
      </c>
      <c r="U35" s="105">
        <v>0.05</v>
      </c>
      <c r="V35" s="38" t="s">
        <v>251</v>
      </c>
      <c r="W35" s="59"/>
      <c r="X35" s="65"/>
      <c r="Y35" s="94">
        <f t="shared" si="1"/>
        <v>0</v>
      </c>
      <c r="Z35" s="106" t="s">
        <v>399</v>
      </c>
      <c r="AA35" s="59"/>
      <c r="AB35" s="59">
        <v>0</v>
      </c>
      <c r="AC35" s="93" t="e">
        <f t="shared" si="2"/>
        <v>#DIV/0!</v>
      </c>
      <c r="AD35" s="76"/>
      <c r="AE35" s="72" t="s">
        <v>252</v>
      </c>
      <c r="AF35" s="59">
        <f>33%*S35</f>
        <v>3724215000</v>
      </c>
      <c r="AG35" s="76"/>
      <c r="AH35" s="72" t="s">
        <v>253</v>
      </c>
      <c r="AI35" s="59"/>
      <c r="AJ35" s="76"/>
      <c r="AK35" s="72" t="s">
        <v>339</v>
      </c>
      <c r="AL35" s="59">
        <v>7561285000</v>
      </c>
      <c r="AM35" s="43"/>
      <c r="AN35" s="44"/>
    </row>
    <row r="36" spans="1:40" ht="76.5" x14ac:dyDescent="0.2">
      <c r="A36" s="166" t="s">
        <v>144</v>
      </c>
      <c r="B36" s="166" t="s">
        <v>132</v>
      </c>
      <c r="C36" s="166" t="s">
        <v>135</v>
      </c>
      <c r="D36" s="166"/>
      <c r="E36" s="167" t="s">
        <v>99</v>
      </c>
      <c r="F36" s="166" t="s">
        <v>94</v>
      </c>
      <c r="G36" s="166" t="s">
        <v>109</v>
      </c>
      <c r="H36" s="166" t="s">
        <v>56</v>
      </c>
      <c r="I36" s="166" t="s">
        <v>76</v>
      </c>
      <c r="J36" s="166" t="s">
        <v>77</v>
      </c>
      <c r="K36" s="166" t="s">
        <v>82</v>
      </c>
      <c r="L36" s="168" t="s">
        <v>31</v>
      </c>
      <c r="M36" s="168" t="s">
        <v>37</v>
      </c>
      <c r="N36" s="169" t="s">
        <v>183</v>
      </c>
      <c r="O36" s="169" t="s">
        <v>225</v>
      </c>
      <c r="P36" s="169" t="s">
        <v>248</v>
      </c>
      <c r="Q36" s="170" t="s">
        <v>20</v>
      </c>
      <c r="R36" s="168" t="s">
        <v>62</v>
      </c>
      <c r="S36" s="171">
        <v>1000000000</v>
      </c>
      <c r="T36" s="172">
        <v>97</v>
      </c>
      <c r="U36" s="173"/>
      <c r="V36" s="174"/>
      <c r="W36" s="175"/>
      <c r="X36" s="176"/>
      <c r="Y36" s="177" t="str">
        <f t="shared" si="1"/>
        <v xml:space="preserve"> No programado 1er trimestre</v>
      </c>
      <c r="Z36" s="178" t="s">
        <v>400</v>
      </c>
      <c r="AA36" s="175"/>
      <c r="AB36" s="175">
        <v>0</v>
      </c>
      <c r="AC36" s="179" t="e">
        <f t="shared" si="2"/>
        <v>#DIV/0!</v>
      </c>
      <c r="AD36" s="180">
        <v>48</v>
      </c>
      <c r="AE36" s="181" t="s">
        <v>184</v>
      </c>
      <c r="AF36" s="175"/>
      <c r="AG36" s="180"/>
      <c r="AH36" s="169"/>
      <c r="AI36" s="175"/>
      <c r="AJ36" s="180">
        <v>49</v>
      </c>
      <c r="AK36" s="182" t="s">
        <v>185</v>
      </c>
      <c r="AL36" s="175">
        <v>1000000000</v>
      </c>
      <c r="AM36" s="43"/>
      <c r="AN36" s="44"/>
    </row>
    <row r="37" spans="1:40" ht="270" customHeight="1" x14ac:dyDescent="0.2">
      <c r="A37" s="2" t="s">
        <v>144</v>
      </c>
      <c r="B37" s="19" t="s">
        <v>132</v>
      </c>
      <c r="C37" s="19" t="s">
        <v>135</v>
      </c>
      <c r="D37" s="19"/>
      <c r="E37" s="25" t="s">
        <v>103</v>
      </c>
      <c r="F37" s="19" t="s">
        <v>97</v>
      </c>
      <c r="G37" s="19" t="s">
        <v>124</v>
      </c>
      <c r="H37" s="19"/>
      <c r="I37" s="19" t="s">
        <v>76</v>
      </c>
      <c r="J37" s="19" t="s">
        <v>77</v>
      </c>
      <c r="K37" s="19" t="s">
        <v>82</v>
      </c>
      <c r="L37" s="16" t="s">
        <v>33</v>
      </c>
      <c r="M37" s="16" t="s">
        <v>46</v>
      </c>
      <c r="N37" s="19" t="s">
        <v>186</v>
      </c>
      <c r="O37" s="19" t="s">
        <v>187</v>
      </c>
      <c r="P37" s="19" t="s">
        <v>188</v>
      </c>
      <c r="Q37" s="16" t="s">
        <v>20</v>
      </c>
      <c r="R37" s="16"/>
      <c r="S37" s="61"/>
      <c r="T37" s="132">
        <v>28</v>
      </c>
      <c r="U37" s="132">
        <v>8</v>
      </c>
      <c r="V37" s="50" t="s">
        <v>369</v>
      </c>
      <c r="W37" s="62"/>
      <c r="X37" s="129">
        <v>8</v>
      </c>
      <c r="Y37" s="94">
        <f t="shared" si="1"/>
        <v>1</v>
      </c>
      <c r="Z37" s="50" t="s">
        <v>368</v>
      </c>
      <c r="AA37" s="111" t="s">
        <v>371</v>
      </c>
      <c r="AB37" s="57" t="s">
        <v>361</v>
      </c>
      <c r="AC37" s="93" t="e">
        <f t="shared" si="2"/>
        <v>#VALUE!</v>
      </c>
      <c r="AD37" s="55">
        <v>6</v>
      </c>
      <c r="AE37" s="28" t="s">
        <v>189</v>
      </c>
      <c r="AF37" s="62"/>
      <c r="AG37" s="55">
        <v>8</v>
      </c>
      <c r="AH37" s="28" t="s">
        <v>190</v>
      </c>
      <c r="AI37" s="62"/>
      <c r="AJ37" s="55">
        <v>6</v>
      </c>
      <c r="AK37" s="28" t="s">
        <v>189</v>
      </c>
      <c r="AL37" s="62"/>
      <c r="AM37" s="43"/>
      <c r="AN37" s="44"/>
    </row>
    <row r="38" spans="1:40" ht="210" customHeight="1" x14ac:dyDescent="0.2">
      <c r="A38" s="2" t="s">
        <v>144</v>
      </c>
      <c r="B38" s="19" t="s">
        <v>132</v>
      </c>
      <c r="C38" s="19" t="s">
        <v>135</v>
      </c>
      <c r="D38" s="19"/>
      <c r="E38" s="25" t="s">
        <v>103</v>
      </c>
      <c r="F38" s="19" t="s">
        <v>97</v>
      </c>
      <c r="G38" s="19" t="s">
        <v>124</v>
      </c>
      <c r="H38" s="19" t="s">
        <v>55</v>
      </c>
      <c r="I38" s="19" t="s">
        <v>76</v>
      </c>
      <c r="J38" s="19" t="s">
        <v>77</v>
      </c>
      <c r="K38" s="19" t="s">
        <v>82</v>
      </c>
      <c r="L38" s="16" t="s">
        <v>33</v>
      </c>
      <c r="M38" s="16" t="s">
        <v>46</v>
      </c>
      <c r="N38" s="19" t="s">
        <v>191</v>
      </c>
      <c r="O38" s="19" t="s">
        <v>192</v>
      </c>
      <c r="P38" s="19" t="s">
        <v>193</v>
      </c>
      <c r="Q38" s="16" t="s">
        <v>20</v>
      </c>
      <c r="R38" s="16"/>
      <c r="S38" s="61"/>
      <c r="T38" s="131">
        <v>28</v>
      </c>
      <c r="U38" s="132">
        <v>12</v>
      </c>
      <c r="V38" s="50" t="s">
        <v>366</v>
      </c>
      <c r="W38" s="62"/>
      <c r="X38" s="129">
        <v>12</v>
      </c>
      <c r="Y38" s="94">
        <f t="shared" si="1"/>
        <v>1</v>
      </c>
      <c r="Z38" s="50" t="s">
        <v>370</v>
      </c>
      <c r="AA38" s="50" t="s">
        <v>372</v>
      </c>
      <c r="AB38" s="57" t="s">
        <v>361</v>
      </c>
      <c r="AC38" s="93" t="e">
        <f t="shared" si="2"/>
        <v>#VALUE!</v>
      </c>
      <c r="AD38" s="55">
        <v>4</v>
      </c>
      <c r="AE38" s="28" t="s">
        <v>194</v>
      </c>
      <c r="AF38" s="62"/>
      <c r="AG38" s="55">
        <v>8</v>
      </c>
      <c r="AH38" s="28" t="s">
        <v>195</v>
      </c>
      <c r="AI38" s="62"/>
      <c r="AJ38" s="110">
        <v>4</v>
      </c>
      <c r="AK38" s="28" t="s">
        <v>367</v>
      </c>
      <c r="AL38" s="62"/>
      <c r="AM38" s="43"/>
      <c r="AN38" s="44"/>
    </row>
    <row r="39" spans="1:40" ht="51" x14ac:dyDescent="0.2">
      <c r="A39" s="2" t="s">
        <v>144</v>
      </c>
      <c r="B39" s="19" t="s">
        <v>132</v>
      </c>
      <c r="C39" s="19" t="s">
        <v>135</v>
      </c>
      <c r="D39" s="19"/>
      <c r="E39" s="25" t="s">
        <v>103</v>
      </c>
      <c r="F39" s="19" t="s">
        <v>97</v>
      </c>
      <c r="G39" s="19" t="s">
        <v>124</v>
      </c>
      <c r="H39" s="19"/>
      <c r="I39" s="19" t="s">
        <v>76</v>
      </c>
      <c r="J39" s="19" t="s">
        <v>77</v>
      </c>
      <c r="K39" s="19" t="s">
        <v>82</v>
      </c>
      <c r="L39" s="16" t="s">
        <v>33</v>
      </c>
      <c r="M39" s="16" t="s">
        <v>46</v>
      </c>
      <c r="N39" s="19" t="s">
        <v>196</v>
      </c>
      <c r="O39" s="30" t="s">
        <v>226</v>
      </c>
      <c r="P39" s="30" t="s">
        <v>227</v>
      </c>
      <c r="Q39" s="16" t="s">
        <v>19</v>
      </c>
      <c r="R39" s="16"/>
      <c r="S39" s="61"/>
      <c r="T39" s="127">
        <v>1</v>
      </c>
      <c r="U39" s="127"/>
      <c r="V39" s="41"/>
      <c r="W39" s="62"/>
      <c r="X39" s="105"/>
      <c r="Y39" s="94" t="str">
        <f t="shared" si="1"/>
        <v xml:space="preserve"> No programado 1er trimestre</v>
      </c>
      <c r="Z39" s="62"/>
      <c r="AA39" s="62"/>
      <c r="AB39" s="57" t="s">
        <v>361</v>
      </c>
      <c r="AC39" s="93" t="e">
        <f t="shared" si="2"/>
        <v>#VALUE!</v>
      </c>
      <c r="AD39" s="67">
        <v>0.33</v>
      </c>
      <c r="AE39" s="28" t="s">
        <v>197</v>
      </c>
      <c r="AF39" s="62"/>
      <c r="AG39" s="56">
        <v>0.33</v>
      </c>
      <c r="AH39" s="30" t="s">
        <v>197</v>
      </c>
      <c r="AI39" s="62"/>
      <c r="AJ39" s="56">
        <v>0.34</v>
      </c>
      <c r="AK39" s="28" t="s">
        <v>197</v>
      </c>
      <c r="AL39" s="62"/>
      <c r="AM39" s="43"/>
      <c r="AN39" s="44"/>
    </row>
    <row r="40" spans="1:40" ht="51" x14ac:dyDescent="0.2">
      <c r="A40" s="2" t="s">
        <v>144</v>
      </c>
      <c r="B40" s="19" t="s">
        <v>132</v>
      </c>
      <c r="C40" s="19" t="s">
        <v>135</v>
      </c>
      <c r="D40" s="19"/>
      <c r="E40" s="25" t="s">
        <v>105</v>
      </c>
      <c r="F40" s="19" t="s">
        <v>97</v>
      </c>
      <c r="G40" s="19" t="s">
        <v>124</v>
      </c>
      <c r="H40" s="19"/>
      <c r="I40" s="19" t="s">
        <v>76</v>
      </c>
      <c r="J40" s="19" t="s">
        <v>77</v>
      </c>
      <c r="K40" s="19" t="s">
        <v>82</v>
      </c>
      <c r="L40" s="16" t="s">
        <v>33</v>
      </c>
      <c r="M40" s="16" t="s">
        <v>46</v>
      </c>
      <c r="N40" s="19" t="s">
        <v>198</v>
      </c>
      <c r="O40" s="30" t="s">
        <v>199</v>
      </c>
      <c r="P40" s="30" t="s">
        <v>200</v>
      </c>
      <c r="Q40" s="16" t="s">
        <v>20</v>
      </c>
      <c r="R40" s="16" t="s">
        <v>70</v>
      </c>
      <c r="S40" s="142">
        <v>220500000</v>
      </c>
      <c r="T40" s="130">
        <v>2</v>
      </c>
      <c r="U40" s="128"/>
      <c r="V40" s="42"/>
      <c r="W40" s="60">
        <v>41894999.99999997</v>
      </c>
      <c r="X40" s="112"/>
      <c r="Y40" s="94" t="str">
        <f t="shared" si="1"/>
        <v xml:space="preserve"> No programado 1er trimestre</v>
      </c>
      <c r="Z40" s="60"/>
      <c r="AA40" s="60"/>
      <c r="AB40" s="59">
        <v>0</v>
      </c>
      <c r="AC40" s="93">
        <f t="shared" si="2"/>
        <v>0</v>
      </c>
      <c r="AD40" s="55">
        <v>1</v>
      </c>
      <c r="AE40" s="28" t="s">
        <v>201</v>
      </c>
      <c r="AF40" s="60">
        <v>59535000.000000007</v>
      </c>
      <c r="AG40" s="55"/>
      <c r="AH40" s="31"/>
      <c r="AI40" s="60">
        <v>59535000.000000007</v>
      </c>
      <c r="AJ40" s="54">
        <v>1</v>
      </c>
      <c r="AK40" s="28" t="s">
        <v>201</v>
      </c>
      <c r="AL40" s="60">
        <v>59535000.000000007</v>
      </c>
      <c r="AM40" s="43"/>
      <c r="AN40" s="44"/>
    </row>
    <row r="41" spans="1:40" ht="51" x14ac:dyDescent="0.2">
      <c r="A41" s="2" t="s">
        <v>144</v>
      </c>
      <c r="B41" s="19" t="s">
        <v>132</v>
      </c>
      <c r="C41" s="19" t="s">
        <v>135</v>
      </c>
      <c r="D41" s="64"/>
      <c r="E41" s="25" t="s">
        <v>105</v>
      </c>
      <c r="F41" s="2" t="s">
        <v>93</v>
      </c>
      <c r="G41" s="2" t="s">
        <v>269</v>
      </c>
      <c r="H41" s="2" t="s">
        <v>270</v>
      </c>
      <c r="I41" s="2"/>
      <c r="J41" s="2"/>
      <c r="K41" s="2"/>
      <c r="L41" s="29" t="s">
        <v>34</v>
      </c>
      <c r="M41" s="29" t="s">
        <v>40</v>
      </c>
      <c r="N41" s="30" t="s">
        <v>271</v>
      </c>
      <c r="O41" s="2" t="s">
        <v>272</v>
      </c>
      <c r="P41" s="2" t="s">
        <v>273</v>
      </c>
      <c r="Q41" s="16" t="s">
        <v>19</v>
      </c>
      <c r="R41" s="16"/>
      <c r="S41" s="57"/>
      <c r="T41" s="105">
        <v>1</v>
      </c>
      <c r="U41" s="105">
        <v>1</v>
      </c>
      <c r="V41" s="38" t="s">
        <v>274</v>
      </c>
      <c r="W41" s="59"/>
      <c r="X41" s="105">
        <v>1</v>
      </c>
      <c r="Y41" s="94">
        <f t="shared" si="1"/>
        <v>1</v>
      </c>
      <c r="Z41" s="118" t="s">
        <v>408</v>
      </c>
      <c r="AA41" s="118" t="s">
        <v>409</v>
      </c>
      <c r="AB41" s="57" t="s">
        <v>361</v>
      </c>
      <c r="AC41" s="93" t="e">
        <f t="shared" si="2"/>
        <v>#VALUE!</v>
      </c>
      <c r="AD41" s="65">
        <v>1</v>
      </c>
      <c r="AE41" s="23" t="s">
        <v>274</v>
      </c>
      <c r="AF41" s="59"/>
      <c r="AG41" s="65">
        <v>1</v>
      </c>
      <c r="AH41" s="23" t="s">
        <v>274</v>
      </c>
      <c r="AI41" s="59"/>
      <c r="AJ41" s="65">
        <v>1</v>
      </c>
      <c r="AK41" s="23" t="s">
        <v>274</v>
      </c>
      <c r="AL41" s="77"/>
      <c r="AM41" s="43"/>
      <c r="AN41" s="44"/>
    </row>
    <row r="42" spans="1:40" ht="89.25" customHeight="1" x14ac:dyDescent="0.2">
      <c r="A42" s="2" t="s">
        <v>144</v>
      </c>
      <c r="B42" s="19" t="s">
        <v>132</v>
      </c>
      <c r="C42" s="19" t="s">
        <v>135</v>
      </c>
      <c r="D42" s="64"/>
      <c r="E42" s="25" t="s">
        <v>105</v>
      </c>
      <c r="F42" s="2" t="s">
        <v>93</v>
      </c>
      <c r="G42" s="2" t="s">
        <v>269</v>
      </c>
      <c r="H42" s="2" t="s">
        <v>270</v>
      </c>
      <c r="I42" s="2"/>
      <c r="J42" s="2"/>
      <c r="K42" s="2"/>
      <c r="L42" s="29" t="s">
        <v>34</v>
      </c>
      <c r="M42" s="29" t="s">
        <v>40</v>
      </c>
      <c r="N42" s="30" t="s">
        <v>275</v>
      </c>
      <c r="O42" s="2" t="s">
        <v>276</v>
      </c>
      <c r="P42" s="2" t="s">
        <v>277</v>
      </c>
      <c r="Q42" s="16" t="s">
        <v>19</v>
      </c>
      <c r="R42" s="16"/>
      <c r="S42" s="57"/>
      <c r="T42" s="105">
        <v>1</v>
      </c>
      <c r="U42" s="105">
        <v>1</v>
      </c>
      <c r="V42" s="38" t="s">
        <v>278</v>
      </c>
      <c r="W42" s="59"/>
      <c r="X42" s="105">
        <v>0.5</v>
      </c>
      <c r="Y42" s="94">
        <f t="shared" si="1"/>
        <v>0.5</v>
      </c>
      <c r="Z42" s="118" t="s">
        <v>410</v>
      </c>
      <c r="AA42" s="118" t="s">
        <v>420</v>
      </c>
      <c r="AB42" s="57" t="s">
        <v>361</v>
      </c>
      <c r="AC42" s="93" t="e">
        <f t="shared" si="2"/>
        <v>#VALUE!</v>
      </c>
      <c r="AD42" s="65">
        <v>1</v>
      </c>
      <c r="AE42" s="23" t="s">
        <v>278</v>
      </c>
      <c r="AF42" s="59"/>
      <c r="AG42" s="65">
        <v>1</v>
      </c>
      <c r="AH42" s="23" t="s">
        <v>278</v>
      </c>
      <c r="AI42" s="59"/>
      <c r="AJ42" s="65">
        <v>1</v>
      </c>
      <c r="AK42" s="23" t="s">
        <v>278</v>
      </c>
      <c r="AL42" s="77"/>
      <c r="AM42" s="43"/>
      <c r="AN42" s="44"/>
    </row>
    <row r="43" spans="1:40" ht="111" customHeight="1" x14ac:dyDescent="0.2">
      <c r="A43" s="2" t="s">
        <v>144</v>
      </c>
      <c r="B43" s="19" t="s">
        <v>132</v>
      </c>
      <c r="C43" s="19" t="s">
        <v>135</v>
      </c>
      <c r="D43" s="64"/>
      <c r="E43" s="25" t="s">
        <v>105</v>
      </c>
      <c r="F43" s="2" t="s">
        <v>93</v>
      </c>
      <c r="G43" s="2" t="s">
        <v>269</v>
      </c>
      <c r="H43" s="2" t="s">
        <v>50</v>
      </c>
      <c r="I43" s="2" t="s">
        <v>76</v>
      </c>
      <c r="J43" s="2"/>
      <c r="K43" s="2"/>
      <c r="L43" s="29" t="s">
        <v>34</v>
      </c>
      <c r="M43" s="29" t="s">
        <v>40</v>
      </c>
      <c r="N43" s="30" t="s">
        <v>279</v>
      </c>
      <c r="O43" s="2" t="s">
        <v>280</v>
      </c>
      <c r="P43" s="2" t="s">
        <v>281</v>
      </c>
      <c r="Q43" s="16" t="s">
        <v>20</v>
      </c>
      <c r="R43" s="16" t="s">
        <v>68</v>
      </c>
      <c r="S43" s="57">
        <v>324600000</v>
      </c>
      <c r="T43" s="129">
        <v>6</v>
      </c>
      <c r="U43" s="129">
        <v>1</v>
      </c>
      <c r="V43" s="38" t="s">
        <v>282</v>
      </c>
      <c r="W43" s="59">
        <f>S43/2</f>
        <v>162300000</v>
      </c>
      <c r="X43" s="129">
        <v>1</v>
      </c>
      <c r="Y43" s="94">
        <f t="shared" si="1"/>
        <v>1</v>
      </c>
      <c r="Z43" s="118" t="s">
        <v>422</v>
      </c>
      <c r="AA43" s="118" t="s">
        <v>421</v>
      </c>
      <c r="AB43" s="59">
        <v>0</v>
      </c>
      <c r="AC43" s="93">
        <f t="shared" si="2"/>
        <v>0</v>
      </c>
      <c r="AD43" s="54">
        <v>5</v>
      </c>
      <c r="AE43" s="72" t="s">
        <v>283</v>
      </c>
      <c r="AF43" s="59">
        <f>W43</f>
        <v>162300000</v>
      </c>
      <c r="AG43" s="54"/>
      <c r="AH43" s="72"/>
      <c r="AI43" s="59"/>
      <c r="AJ43" s="54"/>
      <c r="AK43" s="72"/>
      <c r="AL43" s="77"/>
      <c r="AM43" s="43"/>
      <c r="AN43" s="44"/>
    </row>
    <row r="44" spans="1:40" ht="105.75" customHeight="1" x14ac:dyDescent="0.2">
      <c r="A44" s="2" t="s">
        <v>144</v>
      </c>
      <c r="B44" s="19" t="s">
        <v>132</v>
      </c>
      <c r="C44" s="19" t="s">
        <v>135</v>
      </c>
      <c r="D44" s="64"/>
      <c r="E44" s="25" t="s">
        <v>105</v>
      </c>
      <c r="F44" s="2" t="s">
        <v>93</v>
      </c>
      <c r="G44" s="2" t="s">
        <v>269</v>
      </c>
      <c r="H44" s="2" t="s">
        <v>50</v>
      </c>
      <c r="I44" s="2"/>
      <c r="J44" s="2"/>
      <c r="K44" s="2"/>
      <c r="L44" s="29" t="s">
        <v>34</v>
      </c>
      <c r="M44" s="29" t="s">
        <v>40</v>
      </c>
      <c r="N44" s="30" t="s">
        <v>284</v>
      </c>
      <c r="O44" s="2" t="s">
        <v>285</v>
      </c>
      <c r="P44" s="2" t="s">
        <v>286</v>
      </c>
      <c r="Q44" s="16" t="s">
        <v>19</v>
      </c>
      <c r="R44" s="16" t="s">
        <v>68</v>
      </c>
      <c r="S44" s="184"/>
      <c r="T44" s="105">
        <v>0.98</v>
      </c>
      <c r="U44" s="139">
        <v>0.222</v>
      </c>
      <c r="V44" s="38" t="s">
        <v>287</v>
      </c>
      <c r="W44" s="87"/>
      <c r="X44" s="105">
        <v>0.2</v>
      </c>
      <c r="Y44" s="94">
        <f t="shared" si="1"/>
        <v>0.90090090090090091</v>
      </c>
      <c r="Z44" s="118" t="s">
        <v>423</v>
      </c>
      <c r="AA44" s="118" t="s">
        <v>411</v>
      </c>
      <c r="AB44" s="59">
        <v>0</v>
      </c>
      <c r="AC44" s="93" t="e">
        <f t="shared" si="2"/>
        <v>#DIV/0!</v>
      </c>
      <c r="AD44" s="66">
        <v>0.25900000000000001</v>
      </c>
      <c r="AE44" s="23" t="s">
        <v>287</v>
      </c>
      <c r="AF44" s="87"/>
      <c r="AG44" s="66">
        <v>0.222</v>
      </c>
      <c r="AH44" s="23" t="s">
        <v>287</v>
      </c>
      <c r="AI44" s="87"/>
      <c r="AJ44" s="66">
        <v>0.27700000000000002</v>
      </c>
      <c r="AK44" s="23" t="s">
        <v>287</v>
      </c>
      <c r="AL44" s="87"/>
      <c r="AM44" s="63"/>
      <c r="AN44" s="44"/>
    </row>
    <row r="45" spans="1:40" ht="66.75" customHeight="1" x14ac:dyDescent="0.2">
      <c r="A45" s="2" t="s">
        <v>144</v>
      </c>
      <c r="B45" s="19" t="s">
        <v>132</v>
      </c>
      <c r="C45" s="19" t="s">
        <v>135</v>
      </c>
      <c r="D45" s="64"/>
      <c r="E45" s="25" t="s">
        <v>105</v>
      </c>
      <c r="F45" s="2" t="s">
        <v>93</v>
      </c>
      <c r="G45" s="2" t="s">
        <v>93</v>
      </c>
      <c r="H45" s="2" t="s">
        <v>52</v>
      </c>
      <c r="I45" s="2"/>
      <c r="J45" s="2"/>
      <c r="K45" s="2"/>
      <c r="L45" s="29" t="s">
        <v>34</v>
      </c>
      <c r="M45" s="29" t="s">
        <v>40</v>
      </c>
      <c r="N45" s="19" t="s">
        <v>288</v>
      </c>
      <c r="O45" s="3" t="s">
        <v>289</v>
      </c>
      <c r="P45" s="2" t="s">
        <v>281</v>
      </c>
      <c r="Q45" s="16" t="s">
        <v>20</v>
      </c>
      <c r="R45" s="16"/>
      <c r="S45" s="57"/>
      <c r="T45" s="129">
        <v>4</v>
      </c>
      <c r="U45" s="112"/>
      <c r="V45" s="40"/>
      <c r="W45" s="59"/>
      <c r="X45" s="143">
        <v>1</v>
      </c>
      <c r="Y45" s="94" t="str">
        <f t="shared" si="1"/>
        <v xml:space="preserve"> No programado 1er trimestre</v>
      </c>
      <c r="Z45" s="118" t="s">
        <v>425</v>
      </c>
      <c r="AA45" s="118" t="s">
        <v>424</v>
      </c>
      <c r="AB45" s="57" t="s">
        <v>361</v>
      </c>
      <c r="AC45" s="93" t="e">
        <f t="shared" si="2"/>
        <v>#VALUE!</v>
      </c>
      <c r="AD45" s="53">
        <v>2</v>
      </c>
      <c r="AE45" s="71" t="s">
        <v>290</v>
      </c>
      <c r="AF45" s="59"/>
      <c r="AG45" s="53">
        <v>2</v>
      </c>
      <c r="AH45" s="71" t="s">
        <v>290</v>
      </c>
      <c r="AI45" s="59"/>
      <c r="AJ45" s="53"/>
      <c r="AK45" s="71"/>
      <c r="AL45" s="77"/>
      <c r="AM45" s="43"/>
      <c r="AN45" s="44"/>
    </row>
    <row r="46" spans="1:40" ht="181.5" customHeight="1" x14ac:dyDescent="0.2">
      <c r="A46" s="2" t="s">
        <v>144</v>
      </c>
      <c r="B46" s="19" t="s">
        <v>132</v>
      </c>
      <c r="C46" s="19" t="s">
        <v>135</v>
      </c>
      <c r="D46" s="64"/>
      <c r="E46" s="25" t="s">
        <v>105</v>
      </c>
      <c r="F46" s="2" t="s">
        <v>93</v>
      </c>
      <c r="G46" s="2" t="s">
        <v>93</v>
      </c>
      <c r="H46" s="2" t="s">
        <v>52</v>
      </c>
      <c r="I46" s="2"/>
      <c r="J46" s="2"/>
      <c r="K46" s="2"/>
      <c r="L46" s="29" t="s">
        <v>34</v>
      </c>
      <c r="M46" s="29" t="s">
        <v>40</v>
      </c>
      <c r="N46" s="19" t="s">
        <v>291</v>
      </c>
      <c r="O46" s="3" t="s">
        <v>292</v>
      </c>
      <c r="P46" s="2" t="s">
        <v>281</v>
      </c>
      <c r="Q46" s="16" t="s">
        <v>20</v>
      </c>
      <c r="R46" s="16"/>
      <c r="S46" s="57"/>
      <c r="T46" s="129">
        <v>2</v>
      </c>
      <c r="U46" s="129">
        <v>1</v>
      </c>
      <c r="V46" s="40" t="s">
        <v>290</v>
      </c>
      <c r="W46" s="59"/>
      <c r="X46" s="39"/>
      <c r="Y46" s="94">
        <f t="shared" si="1"/>
        <v>0</v>
      </c>
      <c r="Z46" s="144" t="s">
        <v>426</v>
      </c>
      <c r="AA46" s="148" t="s">
        <v>427</v>
      </c>
      <c r="AB46" s="57" t="s">
        <v>361</v>
      </c>
      <c r="AC46" s="93" t="e">
        <f t="shared" si="2"/>
        <v>#VALUE!</v>
      </c>
      <c r="AD46" s="54">
        <v>1</v>
      </c>
      <c r="AE46" s="71" t="s">
        <v>290</v>
      </c>
      <c r="AF46" s="59"/>
      <c r="AG46" s="54"/>
      <c r="AH46" s="3"/>
      <c r="AI46" s="59"/>
      <c r="AJ46" s="54"/>
      <c r="AK46" s="3"/>
      <c r="AL46" s="77"/>
      <c r="AM46" s="43"/>
      <c r="AN46" s="44"/>
    </row>
    <row r="47" spans="1:40" ht="64.5" customHeight="1" x14ac:dyDescent="0.2">
      <c r="A47" s="2" t="s">
        <v>144</v>
      </c>
      <c r="B47" s="19" t="s">
        <v>132</v>
      </c>
      <c r="C47" s="19" t="s">
        <v>135</v>
      </c>
      <c r="D47" s="64"/>
      <c r="E47" s="25" t="s">
        <v>105</v>
      </c>
      <c r="F47" s="2" t="s">
        <v>93</v>
      </c>
      <c r="G47" s="2" t="s">
        <v>93</v>
      </c>
      <c r="H47" s="2" t="s">
        <v>52</v>
      </c>
      <c r="I47" s="2"/>
      <c r="J47" s="2"/>
      <c r="K47" s="2"/>
      <c r="L47" s="29" t="s">
        <v>34</v>
      </c>
      <c r="M47" s="29" t="s">
        <v>40</v>
      </c>
      <c r="N47" s="19" t="s">
        <v>293</v>
      </c>
      <c r="O47" s="3" t="s">
        <v>294</v>
      </c>
      <c r="P47" s="2" t="s">
        <v>281</v>
      </c>
      <c r="Q47" s="16" t="s">
        <v>20</v>
      </c>
      <c r="R47" s="16"/>
      <c r="S47" s="57"/>
      <c r="T47" s="129">
        <v>3</v>
      </c>
      <c r="U47" s="112"/>
      <c r="V47" s="40"/>
      <c r="W47" s="59"/>
      <c r="X47" s="39"/>
      <c r="Y47" s="94" t="str">
        <f t="shared" si="1"/>
        <v xml:space="preserve"> No programado 1er trimestre</v>
      </c>
      <c r="Z47" s="145"/>
      <c r="AA47" s="59"/>
      <c r="AB47" s="57" t="s">
        <v>361</v>
      </c>
      <c r="AC47" s="93" t="e">
        <f t="shared" si="2"/>
        <v>#VALUE!</v>
      </c>
      <c r="AD47" s="53">
        <v>1</v>
      </c>
      <c r="AE47" s="71" t="s">
        <v>290</v>
      </c>
      <c r="AF47" s="59"/>
      <c r="AG47" s="53">
        <v>1</v>
      </c>
      <c r="AH47" s="71" t="s">
        <v>290</v>
      </c>
      <c r="AI47" s="59"/>
      <c r="AJ47" s="53">
        <v>1</v>
      </c>
      <c r="AK47" s="71" t="s">
        <v>290</v>
      </c>
      <c r="AL47" s="77"/>
      <c r="AM47" s="43"/>
      <c r="AN47" s="44"/>
    </row>
    <row r="48" spans="1:40" ht="70.5" customHeight="1" x14ac:dyDescent="0.2">
      <c r="A48" s="2" t="s">
        <v>144</v>
      </c>
      <c r="B48" s="19" t="s">
        <v>132</v>
      </c>
      <c r="C48" s="19" t="s">
        <v>135</v>
      </c>
      <c r="D48" s="64"/>
      <c r="E48" s="25" t="s">
        <v>105</v>
      </c>
      <c r="F48" s="2" t="s">
        <v>93</v>
      </c>
      <c r="G48" s="2" t="s">
        <v>93</v>
      </c>
      <c r="H48" s="2" t="s">
        <v>52</v>
      </c>
      <c r="I48" s="2"/>
      <c r="J48" s="2"/>
      <c r="K48" s="2"/>
      <c r="L48" s="29" t="s">
        <v>34</v>
      </c>
      <c r="M48" s="29" t="s">
        <v>40</v>
      </c>
      <c r="N48" s="19" t="s">
        <v>295</v>
      </c>
      <c r="O48" s="3" t="s">
        <v>292</v>
      </c>
      <c r="P48" s="2" t="s">
        <v>281</v>
      </c>
      <c r="Q48" s="16" t="s">
        <v>20</v>
      </c>
      <c r="R48" s="16"/>
      <c r="S48" s="57"/>
      <c r="T48" s="129">
        <v>3</v>
      </c>
      <c r="U48" s="129">
        <v>1</v>
      </c>
      <c r="V48" s="40" t="s">
        <v>290</v>
      </c>
      <c r="W48" s="59"/>
      <c r="X48" s="129">
        <v>1</v>
      </c>
      <c r="Y48" s="94">
        <f t="shared" si="1"/>
        <v>1</v>
      </c>
      <c r="Z48" s="106" t="s">
        <v>412</v>
      </c>
      <c r="AA48" s="146" t="s">
        <v>428</v>
      </c>
      <c r="AB48" s="57" t="s">
        <v>361</v>
      </c>
      <c r="AC48" s="93" t="e">
        <f t="shared" si="2"/>
        <v>#VALUE!</v>
      </c>
      <c r="AD48" s="78">
        <v>1</v>
      </c>
      <c r="AE48" s="71" t="s">
        <v>290</v>
      </c>
      <c r="AF48" s="59"/>
      <c r="AG48" s="78">
        <v>1</v>
      </c>
      <c r="AH48" s="71" t="s">
        <v>290</v>
      </c>
      <c r="AI48" s="59"/>
      <c r="AJ48" s="53"/>
      <c r="AK48" s="71"/>
      <c r="AL48" s="77"/>
      <c r="AM48" s="43"/>
      <c r="AN48" s="44"/>
    </row>
    <row r="49" spans="1:40" ht="51" x14ac:dyDescent="0.2">
      <c r="A49" s="2" t="s">
        <v>144</v>
      </c>
      <c r="B49" s="19" t="s">
        <v>132</v>
      </c>
      <c r="C49" s="19" t="s">
        <v>135</v>
      </c>
      <c r="D49" s="64"/>
      <c r="E49" s="25" t="s">
        <v>105</v>
      </c>
      <c r="F49" s="2" t="s">
        <v>93</v>
      </c>
      <c r="G49" s="2" t="s">
        <v>93</v>
      </c>
      <c r="H49" s="2" t="s">
        <v>52</v>
      </c>
      <c r="I49" s="2"/>
      <c r="J49" s="2"/>
      <c r="K49" s="2"/>
      <c r="L49" s="29" t="s">
        <v>34</v>
      </c>
      <c r="M49" s="29" t="s">
        <v>40</v>
      </c>
      <c r="N49" s="19" t="s">
        <v>296</v>
      </c>
      <c r="O49" s="3" t="s">
        <v>292</v>
      </c>
      <c r="P49" s="2" t="s">
        <v>281</v>
      </c>
      <c r="Q49" s="16" t="s">
        <v>20</v>
      </c>
      <c r="R49" s="16"/>
      <c r="S49" s="57"/>
      <c r="T49" s="129">
        <v>3</v>
      </c>
      <c r="U49" s="112"/>
      <c r="V49" s="40"/>
      <c r="W49" s="59"/>
      <c r="X49" s="39"/>
      <c r="Y49" s="94" t="str">
        <f t="shared" si="1"/>
        <v xml:space="preserve"> No programado 1er trimestre</v>
      </c>
      <c r="Z49" s="59"/>
      <c r="AA49" s="59"/>
      <c r="AB49" s="57" t="s">
        <v>361</v>
      </c>
      <c r="AC49" s="93" t="e">
        <f t="shared" si="2"/>
        <v>#VALUE!</v>
      </c>
      <c r="AD49" s="78">
        <v>1</v>
      </c>
      <c r="AE49" s="71" t="s">
        <v>290</v>
      </c>
      <c r="AF49" s="59"/>
      <c r="AG49" s="78">
        <v>1</v>
      </c>
      <c r="AH49" s="71" t="s">
        <v>290</v>
      </c>
      <c r="AI49" s="59"/>
      <c r="AJ49" s="78">
        <v>1</v>
      </c>
      <c r="AK49" s="71" t="s">
        <v>290</v>
      </c>
      <c r="AL49" s="77"/>
      <c r="AM49" s="43"/>
      <c r="AN49" s="44"/>
    </row>
    <row r="50" spans="1:40" ht="51" x14ac:dyDescent="0.2">
      <c r="A50" s="2" t="s">
        <v>144</v>
      </c>
      <c r="B50" s="19" t="s">
        <v>132</v>
      </c>
      <c r="C50" s="19" t="s">
        <v>135</v>
      </c>
      <c r="D50" s="64"/>
      <c r="E50" s="25" t="s">
        <v>105</v>
      </c>
      <c r="F50" s="2" t="s">
        <v>93</v>
      </c>
      <c r="G50" s="2" t="s">
        <v>93</v>
      </c>
      <c r="H50" s="2" t="s">
        <v>297</v>
      </c>
      <c r="I50" s="2"/>
      <c r="J50" s="2"/>
      <c r="K50" s="2"/>
      <c r="L50" s="29" t="s">
        <v>34</v>
      </c>
      <c r="M50" s="29" t="s">
        <v>40</v>
      </c>
      <c r="N50" s="19" t="s">
        <v>298</v>
      </c>
      <c r="O50" s="3" t="s">
        <v>299</v>
      </c>
      <c r="P50" s="2" t="s">
        <v>281</v>
      </c>
      <c r="Q50" s="16" t="s">
        <v>20</v>
      </c>
      <c r="R50" s="16"/>
      <c r="S50" s="57"/>
      <c r="T50" s="129">
        <v>2</v>
      </c>
      <c r="U50" s="112"/>
      <c r="V50" s="40"/>
      <c r="W50" s="59"/>
      <c r="X50" s="39"/>
      <c r="Y50" s="94" t="str">
        <f t="shared" si="1"/>
        <v xml:space="preserve"> No programado 1er trimestre</v>
      </c>
      <c r="Z50" s="59"/>
      <c r="AA50" s="59"/>
      <c r="AB50" s="57" t="s">
        <v>361</v>
      </c>
      <c r="AC50" s="93" t="e">
        <f t="shared" si="2"/>
        <v>#VALUE!</v>
      </c>
      <c r="AD50" s="78">
        <v>1</v>
      </c>
      <c r="AE50" s="71" t="s">
        <v>300</v>
      </c>
      <c r="AF50" s="59"/>
      <c r="AG50" s="78"/>
      <c r="AH50" s="71"/>
      <c r="AI50" s="59"/>
      <c r="AJ50" s="78">
        <v>1</v>
      </c>
      <c r="AK50" s="71" t="s">
        <v>300</v>
      </c>
      <c r="AL50" s="77"/>
      <c r="AM50" s="43"/>
      <c r="AN50" s="44"/>
    </row>
    <row r="51" spans="1:40" ht="51" x14ac:dyDescent="0.2">
      <c r="A51" s="2" t="s">
        <v>144</v>
      </c>
      <c r="B51" s="19" t="s">
        <v>132</v>
      </c>
      <c r="C51" s="19" t="s">
        <v>135</v>
      </c>
      <c r="D51" s="64"/>
      <c r="E51" s="25" t="s">
        <v>105</v>
      </c>
      <c r="F51" s="2" t="s">
        <v>93</v>
      </c>
      <c r="G51" s="2" t="s">
        <v>93</v>
      </c>
      <c r="H51" s="2" t="s">
        <v>297</v>
      </c>
      <c r="I51" s="2"/>
      <c r="J51" s="2"/>
      <c r="K51" s="2"/>
      <c r="L51" s="29" t="s">
        <v>34</v>
      </c>
      <c r="M51" s="29" t="s">
        <v>40</v>
      </c>
      <c r="N51" s="19" t="s">
        <v>301</v>
      </c>
      <c r="O51" s="3" t="s">
        <v>302</v>
      </c>
      <c r="P51" s="2" t="s">
        <v>281</v>
      </c>
      <c r="Q51" s="16" t="s">
        <v>20</v>
      </c>
      <c r="R51" s="16"/>
      <c r="S51" s="57"/>
      <c r="T51" s="129">
        <v>3</v>
      </c>
      <c r="U51" s="112"/>
      <c r="V51" s="40"/>
      <c r="W51" s="59"/>
      <c r="X51" s="39"/>
      <c r="Y51" s="94" t="str">
        <f t="shared" si="1"/>
        <v xml:space="preserve"> No programado 1er trimestre</v>
      </c>
      <c r="Z51" s="59"/>
      <c r="AA51" s="59"/>
      <c r="AB51" s="57" t="s">
        <v>361</v>
      </c>
      <c r="AC51" s="93" t="e">
        <f t="shared" si="2"/>
        <v>#VALUE!</v>
      </c>
      <c r="AD51" s="78">
        <v>1</v>
      </c>
      <c r="AE51" s="71" t="s">
        <v>290</v>
      </c>
      <c r="AF51" s="59"/>
      <c r="AG51" s="78">
        <v>1</v>
      </c>
      <c r="AH51" s="71" t="s">
        <v>290</v>
      </c>
      <c r="AI51" s="59"/>
      <c r="AJ51" s="78">
        <v>1</v>
      </c>
      <c r="AK51" s="71" t="s">
        <v>290</v>
      </c>
      <c r="AL51" s="77"/>
      <c r="AM51" s="43"/>
      <c r="AN51" s="44"/>
    </row>
    <row r="52" spans="1:40" ht="51" x14ac:dyDescent="0.2">
      <c r="A52" s="2" t="s">
        <v>144</v>
      </c>
      <c r="B52" s="19" t="s">
        <v>132</v>
      </c>
      <c r="C52" s="19" t="s">
        <v>135</v>
      </c>
      <c r="D52" s="64"/>
      <c r="E52" s="25" t="s">
        <v>105</v>
      </c>
      <c r="F52" s="2" t="s">
        <v>93</v>
      </c>
      <c r="G52" s="2" t="s">
        <v>93</v>
      </c>
      <c r="H52" s="2" t="s">
        <v>297</v>
      </c>
      <c r="I52" s="2"/>
      <c r="J52" s="2"/>
      <c r="K52" s="2"/>
      <c r="L52" s="29" t="s">
        <v>34</v>
      </c>
      <c r="M52" s="29" t="s">
        <v>40</v>
      </c>
      <c r="N52" s="19" t="s">
        <v>303</v>
      </c>
      <c r="O52" s="3" t="s">
        <v>304</v>
      </c>
      <c r="P52" s="2" t="s">
        <v>305</v>
      </c>
      <c r="Q52" s="16" t="s">
        <v>20</v>
      </c>
      <c r="R52" s="16"/>
      <c r="S52" s="57"/>
      <c r="T52" s="129">
        <v>1</v>
      </c>
      <c r="U52" s="112"/>
      <c r="V52" s="40"/>
      <c r="W52" s="59"/>
      <c r="X52" s="39"/>
      <c r="Y52" s="94" t="str">
        <f t="shared" si="1"/>
        <v xml:space="preserve"> No programado 1er trimestre</v>
      </c>
      <c r="Z52" s="59"/>
      <c r="AA52" s="59"/>
      <c r="AB52" s="57" t="s">
        <v>361</v>
      </c>
      <c r="AC52" s="93" t="e">
        <f t="shared" si="2"/>
        <v>#VALUE!</v>
      </c>
      <c r="AD52" s="78"/>
      <c r="AE52" s="71"/>
      <c r="AF52" s="59"/>
      <c r="AG52" s="78">
        <v>1</v>
      </c>
      <c r="AH52" s="71" t="s">
        <v>306</v>
      </c>
      <c r="AI52" s="59"/>
      <c r="AJ52" s="78"/>
      <c r="AK52" s="71"/>
      <c r="AL52" s="77"/>
      <c r="AM52" s="43"/>
      <c r="AN52" s="44"/>
    </row>
    <row r="53" spans="1:40" ht="51" x14ac:dyDescent="0.2">
      <c r="A53" s="2" t="s">
        <v>144</v>
      </c>
      <c r="B53" s="19" t="s">
        <v>132</v>
      </c>
      <c r="C53" s="19" t="s">
        <v>135</v>
      </c>
      <c r="D53" s="64"/>
      <c r="E53" s="25" t="s">
        <v>105</v>
      </c>
      <c r="F53" s="2" t="s">
        <v>93</v>
      </c>
      <c r="G53" s="2" t="s">
        <v>93</v>
      </c>
      <c r="H53" s="2" t="s">
        <v>297</v>
      </c>
      <c r="I53" s="2"/>
      <c r="J53" s="2"/>
      <c r="K53" s="2"/>
      <c r="L53" s="29" t="s">
        <v>34</v>
      </c>
      <c r="M53" s="29" t="s">
        <v>40</v>
      </c>
      <c r="N53" s="19" t="s">
        <v>307</v>
      </c>
      <c r="O53" s="3" t="s">
        <v>302</v>
      </c>
      <c r="P53" s="2" t="s">
        <v>281</v>
      </c>
      <c r="Q53" s="16" t="s">
        <v>20</v>
      </c>
      <c r="R53" s="16"/>
      <c r="S53" s="57"/>
      <c r="T53" s="129">
        <v>2</v>
      </c>
      <c r="U53" s="112"/>
      <c r="V53" s="40"/>
      <c r="W53" s="59"/>
      <c r="X53" s="39"/>
      <c r="Y53" s="94" t="str">
        <f t="shared" si="1"/>
        <v xml:space="preserve"> No programado 1er trimestre</v>
      </c>
      <c r="Z53" s="59"/>
      <c r="AA53" s="59"/>
      <c r="AB53" s="57" t="s">
        <v>361</v>
      </c>
      <c r="AC53" s="93" t="e">
        <f t="shared" si="2"/>
        <v>#VALUE!</v>
      </c>
      <c r="AD53" s="78">
        <v>1</v>
      </c>
      <c r="AE53" s="71" t="s">
        <v>290</v>
      </c>
      <c r="AF53" s="59"/>
      <c r="AG53" s="78"/>
      <c r="AH53" s="71"/>
      <c r="AI53" s="59"/>
      <c r="AJ53" s="78">
        <v>1</v>
      </c>
      <c r="AK53" s="71" t="s">
        <v>290</v>
      </c>
      <c r="AL53" s="77"/>
      <c r="AM53" s="43"/>
      <c r="AN53" s="44"/>
    </row>
    <row r="54" spans="1:40" ht="90.75" customHeight="1" x14ac:dyDescent="0.2">
      <c r="A54" s="2" t="s">
        <v>144</v>
      </c>
      <c r="B54" s="19" t="s">
        <v>132</v>
      </c>
      <c r="C54" s="19" t="s">
        <v>135</v>
      </c>
      <c r="D54" s="64"/>
      <c r="E54" s="25" t="s">
        <v>105</v>
      </c>
      <c r="F54" s="2" t="s">
        <v>93</v>
      </c>
      <c r="G54" s="2" t="s">
        <v>93</v>
      </c>
      <c r="H54" s="2" t="s">
        <v>297</v>
      </c>
      <c r="I54" s="2"/>
      <c r="J54" s="2"/>
      <c r="K54" s="2"/>
      <c r="L54" s="29" t="s">
        <v>34</v>
      </c>
      <c r="M54" s="29" t="s">
        <v>40</v>
      </c>
      <c r="N54" s="19" t="s">
        <v>308</v>
      </c>
      <c r="O54" s="3" t="s">
        <v>309</v>
      </c>
      <c r="P54" s="2" t="s">
        <v>310</v>
      </c>
      <c r="Q54" s="16" t="s">
        <v>19</v>
      </c>
      <c r="R54" s="16"/>
      <c r="S54" s="57"/>
      <c r="T54" s="105">
        <v>1</v>
      </c>
      <c r="U54" s="105">
        <v>1</v>
      </c>
      <c r="V54" s="40" t="s">
        <v>311</v>
      </c>
      <c r="W54" s="59"/>
      <c r="X54" s="105">
        <v>1</v>
      </c>
      <c r="Y54" s="94">
        <f t="shared" si="1"/>
        <v>1</v>
      </c>
      <c r="Z54" s="118" t="s">
        <v>414</v>
      </c>
      <c r="AA54" s="147" t="s">
        <v>413</v>
      </c>
      <c r="AB54" s="57" t="s">
        <v>361</v>
      </c>
      <c r="AC54" s="93" t="e">
        <f t="shared" si="2"/>
        <v>#VALUE!</v>
      </c>
      <c r="AD54" s="65">
        <v>1</v>
      </c>
      <c r="AE54" s="71" t="s">
        <v>311</v>
      </c>
      <c r="AF54" s="59"/>
      <c r="AG54" s="65">
        <v>1</v>
      </c>
      <c r="AH54" s="71" t="s">
        <v>311</v>
      </c>
      <c r="AI54" s="59"/>
      <c r="AJ54" s="65">
        <v>1</v>
      </c>
      <c r="AK54" s="71" t="s">
        <v>311</v>
      </c>
      <c r="AL54" s="77"/>
      <c r="AM54" s="43"/>
      <c r="AN54" s="44"/>
    </row>
    <row r="55" spans="1:40" ht="51" x14ac:dyDescent="0.2">
      <c r="A55" s="2" t="s">
        <v>144</v>
      </c>
      <c r="B55" s="19" t="s">
        <v>132</v>
      </c>
      <c r="C55" s="19" t="s">
        <v>135</v>
      </c>
      <c r="D55" s="64"/>
      <c r="E55" s="25" t="s">
        <v>105</v>
      </c>
      <c r="F55" s="2" t="s">
        <v>93</v>
      </c>
      <c r="G55" s="2" t="s">
        <v>93</v>
      </c>
      <c r="H55" s="2" t="s">
        <v>297</v>
      </c>
      <c r="I55" s="2"/>
      <c r="J55" s="2"/>
      <c r="K55" s="2"/>
      <c r="L55" s="29" t="s">
        <v>34</v>
      </c>
      <c r="M55" s="29" t="s">
        <v>40</v>
      </c>
      <c r="N55" s="19" t="s">
        <v>312</v>
      </c>
      <c r="O55" s="3" t="s">
        <v>313</v>
      </c>
      <c r="P55" s="2" t="s">
        <v>305</v>
      </c>
      <c r="Q55" s="16" t="s">
        <v>20</v>
      </c>
      <c r="R55" s="16"/>
      <c r="S55" s="57"/>
      <c r="T55" s="129">
        <v>1</v>
      </c>
      <c r="U55" s="112"/>
      <c r="V55" s="40"/>
      <c r="W55" s="59"/>
      <c r="X55" s="39"/>
      <c r="Y55" s="94" t="str">
        <f t="shared" si="1"/>
        <v xml:space="preserve"> No programado 1er trimestre</v>
      </c>
      <c r="Z55" s="59"/>
      <c r="AA55" s="59"/>
      <c r="AB55" s="57" t="s">
        <v>361</v>
      </c>
      <c r="AC55" s="93" t="e">
        <f t="shared" si="2"/>
        <v>#VALUE!</v>
      </c>
      <c r="AD55" s="78">
        <v>1</v>
      </c>
      <c r="AE55" s="71" t="s">
        <v>314</v>
      </c>
      <c r="AF55" s="59"/>
      <c r="AG55" s="78"/>
      <c r="AH55" s="71"/>
      <c r="AI55" s="59"/>
      <c r="AJ55" s="78"/>
      <c r="AK55" s="71"/>
      <c r="AL55" s="77"/>
      <c r="AM55" s="43"/>
      <c r="AN55" s="44"/>
    </row>
    <row r="56" spans="1:40" ht="74.25" customHeight="1" x14ac:dyDescent="0.2">
      <c r="A56" s="2" t="s">
        <v>144</v>
      </c>
      <c r="B56" s="19" t="s">
        <v>132</v>
      </c>
      <c r="C56" s="19" t="s">
        <v>135</v>
      </c>
      <c r="D56" s="64"/>
      <c r="E56" s="25" t="s">
        <v>105</v>
      </c>
      <c r="F56" s="2" t="s">
        <v>93</v>
      </c>
      <c r="G56" s="2" t="s">
        <v>93</v>
      </c>
      <c r="H56" s="2" t="s">
        <v>297</v>
      </c>
      <c r="I56" s="2"/>
      <c r="J56" s="2"/>
      <c r="K56" s="2"/>
      <c r="L56" s="29" t="s">
        <v>34</v>
      </c>
      <c r="M56" s="29" t="s">
        <v>40</v>
      </c>
      <c r="N56" s="19" t="s">
        <v>315</v>
      </c>
      <c r="O56" s="3" t="s">
        <v>302</v>
      </c>
      <c r="P56" s="2" t="s">
        <v>281</v>
      </c>
      <c r="Q56" s="16" t="s">
        <v>20</v>
      </c>
      <c r="R56" s="16"/>
      <c r="S56" s="57"/>
      <c r="T56" s="129">
        <v>3</v>
      </c>
      <c r="U56" s="129">
        <v>1</v>
      </c>
      <c r="V56" s="40" t="s">
        <v>290</v>
      </c>
      <c r="W56" s="59"/>
      <c r="X56" s="129">
        <v>1</v>
      </c>
      <c r="Y56" s="94">
        <f t="shared" si="1"/>
        <v>1</v>
      </c>
      <c r="Z56" s="106" t="s">
        <v>415</v>
      </c>
      <c r="AA56" s="146" t="s">
        <v>428</v>
      </c>
      <c r="AB56" s="57" t="s">
        <v>361</v>
      </c>
      <c r="AC56" s="93" t="e">
        <f t="shared" si="2"/>
        <v>#VALUE!</v>
      </c>
      <c r="AD56" s="78">
        <v>1</v>
      </c>
      <c r="AE56" s="71" t="s">
        <v>290</v>
      </c>
      <c r="AF56" s="59"/>
      <c r="AG56" s="78">
        <v>1</v>
      </c>
      <c r="AH56" s="71" t="s">
        <v>290</v>
      </c>
      <c r="AI56" s="59"/>
      <c r="AJ56" s="78"/>
      <c r="AK56" s="71"/>
      <c r="AL56" s="77"/>
      <c r="AM56" s="43"/>
      <c r="AN56" s="44"/>
    </row>
    <row r="57" spans="1:40" ht="112.5" customHeight="1" x14ac:dyDescent="0.2">
      <c r="A57" s="2" t="s">
        <v>144</v>
      </c>
      <c r="B57" s="19" t="s">
        <v>132</v>
      </c>
      <c r="C57" s="19" t="s">
        <v>135</v>
      </c>
      <c r="D57" s="64"/>
      <c r="E57" s="25" t="s">
        <v>105</v>
      </c>
      <c r="F57" s="2" t="s">
        <v>93</v>
      </c>
      <c r="G57" s="2" t="s">
        <v>93</v>
      </c>
      <c r="H57" s="2" t="s">
        <v>54</v>
      </c>
      <c r="I57" s="2"/>
      <c r="J57" s="2"/>
      <c r="K57" s="2"/>
      <c r="L57" s="29" t="s">
        <v>34</v>
      </c>
      <c r="M57" s="29" t="s">
        <v>40</v>
      </c>
      <c r="N57" s="30" t="s">
        <v>316</v>
      </c>
      <c r="O57" s="2" t="s">
        <v>280</v>
      </c>
      <c r="P57" s="2" t="s">
        <v>281</v>
      </c>
      <c r="Q57" s="16" t="s">
        <v>20</v>
      </c>
      <c r="R57" s="16"/>
      <c r="S57" s="57"/>
      <c r="T57" s="129">
        <v>5</v>
      </c>
      <c r="U57" s="129">
        <v>2</v>
      </c>
      <c r="V57" s="38" t="s">
        <v>317</v>
      </c>
      <c r="W57" s="59"/>
      <c r="X57" s="129">
        <v>2</v>
      </c>
      <c r="Y57" s="94">
        <f t="shared" si="1"/>
        <v>1</v>
      </c>
      <c r="Z57" s="106" t="s">
        <v>429</v>
      </c>
      <c r="AA57" s="146" t="s">
        <v>416</v>
      </c>
      <c r="AB57" s="57" t="s">
        <v>361</v>
      </c>
      <c r="AC57" s="93" t="e">
        <f t="shared" si="2"/>
        <v>#VALUE!</v>
      </c>
      <c r="AD57" s="54">
        <v>3</v>
      </c>
      <c r="AE57" s="72" t="s">
        <v>318</v>
      </c>
      <c r="AF57" s="59"/>
      <c r="AG57" s="54"/>
      <c r="AH57" s="72"/>
      <c r="AI57" s="59"/>
      <c r="AJ57" s="54"/>
      <c r="AK57" s="72"/>
      <c r="AL57" s="77"/>
      <c r="AM57" s="43"/>
      <c r="AN57" s="44"/>
    </row>
    <row r="58" spans="1:40" ht="51" x14ac:dyDescent="0.2">
      <c r="A58" s="2" t="s">
        <v>144</v>
      </c>
      <c r="B58" s="19" t="s">
        <v>132</v>
      </c>
      <c r="C58" s="19" t="s">
        <v>135</v>
      </c>
      <c r="D58" s="64"/>
      <c r="E58" s="25" t="s">
        <v>105</v>
      </c>
      <c r="F58" s="2" t="s">
        <v>93</v>
      </c>
      <c r="G58" s="2" t="s">
        <v>269</v>
      </c>
      <c r="H58" s="2" t="s">
        <v>54</v>
      </c>
      <c r="I58" s="2"/>
      <c r="J58" s="2"/>
      <c r="K58" s="2"/>
      <c r="L58" s="29" t="s">
        <v>34</v>
      </c>
      <c r="M58" s="29" t="s">
        <v>40</v>
      </c>
      <c r="N58" s="30" t="s">
        <v>319</v>
      </c>
      <c r="O58" s="2" t="s">
        <v>320</v>
      </c>
      <c r="P58" s="2" t="s">
        <v>281</v>
      </c>
      <c r="Q58" s="16" t="s">
        <v>20</v>
      </c>
      <c r="R58" s="16"/>
      <c r="S58" s="57"/>
      <c r="T58" s="129">
        <v>3</v>
      </c>
      <c r="U58" s="112"/>
      <c r="V58" s="38"/>
      <c r="W58" s="59"/>
      <c r="X58" s="39"/>
      <c r="Y58" s="94" t="str">
        <f t="shared" si="1"/>
        <v xml:space="preserve"> No programado 1er trimestre</v>
      </c>
      <c r="Z58" s="59"/>
      <c r="AA58" s="59"/>
      <c r="AB58" s="57" t="s">
        <v>361</v>
      </c>
      <c r="AC58" s="93" t="e">
        <f t="shared" si="2"/>
        <v>#VALUE!</v>
      </c>
      <c r="AD58" s="54">
        <v>1</v>
      </c>
      <c r="AE58" s="23" t="s">
        <v>321</v>
      </c>
      <c r="AF58" s="59"/>
      <c r="AG58" s="54">
        <v>2</v>
      </c>
      <c r="AH58" s="23" t="s">
        <v>322</v>
      </c>
      <c r="AI58" s="59"/>
      <c r="AJ58" s="54"/>
      <c r="AK58" s="23"/>
      <c r="AL58" s="77"/>
      <c r="AM58" s="43"/>
      <c r="AN58" s="44"/>
    </row>
    <row r="59" spans="1:40" ht="87.75" customHeight="1" x14ac:dyDescent="0.2">
      <c r="A59" s="2" t="s">
        <v>144</v>
      </c>
      <c r="B59" s="19" t="s">
        <v>132</v>
      </c>
      <c r="C59" s="19" t="s">
        <v>135</v>
      </c>
      <c r="D59" s="64"/>
      <c r="E59" s="25" t="s">
        <v>105</v>
      </c>
      <c r="F59" s="2" t="s">
        <v>93</v>
      </c>
      <c r="G59" s="2" t="s">
        <v>269</v>
      </c>
      <c r="H59" s="2" t="s">
        <v>54</v>
      </c>
      <c r="I59" s="2"/>
      <c r="J59" s="2"/>
      <c r="K59" s="2"/>
      <c r="L59" s="29" t="s">
        <v>34</v>
      </c>
      <c r="M59" s="29" t="s">
        <v>40</v>
      </c>
      <c r="N59" s="30" t="s">
        <v>323</v>
      </c>
      <c r="O59" s="2" t="s">
        <v>324</v>
      </c>
      <c r="P59" s="2" t="s">
        <v>325</v>
      </c>
      <c r="Q59" s="16" t="s">
        <v>19</v>
      </c>
      <c r="R59" s="16"/>
      <c r="S59" s="57"/>
      <c r="T59" s="105">
        <v>1</v>
      </c>
      <c r="U59" s="105">
        <v>1</v>
      </c>
      <c r="V59" s="40" t="s">
        <v>326</v>
      </c>
      <c r="W59" s="59"/>
      <c r="X59" s="105">
        <v>1</v>
      </c>
      <c r="Y59" s="94">
        <f t="shared" si="1"/>
        <v>1</v>
      </c>
      <c r="Z59" s="118" t="s">
        <v>417</v>
      </c>
      <c r="AA59" s="118" t="s">
        <v>418</v>
      </c>
      <c r="AB59" s="57" t="s">
        <v>361</v>
      </c>
      <c r="AC59" s="93" t="e">
        <f t="shared" si="2"/>
        <v>#VALUE!</v>
      </c>
      <c r="AD59" s="65">
        <v>1</v>
      </c>
      <c r="AE59" s="17" t="s">
        <v>337</v>
      </c>
      <c r="AF59" s="59"/>
      <c r="AG59" s="65">
        <v>1</v>
      </c>
      <c r="AH59" s="17" t="s">
        <v>326</v>
      </c>
      <c r="AI59" s="59"/>
      <c r="AJ59" s="65">
        <v>1</v>
      </c>
      <c r="AK59" s="17" t="s">
        <v>326</v>
      </c>
      <c r="AL59" s="77"/>
      <c r="AM59" s="43"/>
      <c r="AN59" s="44"/>
    </row>
    <row r="60" spans="1:40" ht="51" x14ac:dyDescent="0.2">
      <c r="A60" s="2" t="s">
        <v>144</v>
      </c>
      <c r="B60" s="19" t="s">
        <v>132</v>
      </c>
      <c r="C60" s="19" t="s">
        <v>135</v>
      </c>
      <c r="D60" s="64"/>
      <c r="E60" s="25" t="s">
        <v>105</v>
      </c>
      <c r="F60" s="2" t="s">
        <v>93</v>
      </c>
      <c r="G60" s="2" t="s">
        <v>269</v>
      </c>
      <c r="H60" s="2" t="s">
        <v>54</v>
      </c>
      <c r="I60" s="2"/>
      <c r="J60" s="2"/>
      <c r="K60" s="2"/>
      <c r="L60" s="29" t="s">
        <v>34</v>
      </c>
      <c r="M60" s="29" t="s">
        <v>40</v>
      </c>
      <c r="N60" s="30" t="s">
        <v>327</v>
      </c>
      <c r="O60" s="2" t="s">
        <v>328</v>
      </c>
      <c r="P60" s="2" t="s">
        <v>281</v>
      </c>
      <c r="Q60" s="16" t="s">
        <v>20</v>
      </c>
      <c r="R60" s="16"/>
      <c r="S60" s="57"/>
      <c r="T60" s="129">
        <v>1</v>
      </c>
      <c r="U60" s="112"/>
      <c r="V60" s="38"/>
      <c r="W60" s="59"/>
      <c r="X60" s="39"/>
      <c r="Y60" s="94" t="str">
        <f t="shared" si="1"/>
        <v xml:space="preserve"> No programado 1er trimestre</v>
      </c>
      <c r="Z60" s="59"/>
      <c r="AA60" s="59"/>
      <c r="AB60" s="57" t="s">
        <v>361</v>
      </c>
      <c r="AC60" s="93" t="e">
        <f t="shared" si="2"/>
        <v>#VALUE!</v>
      </c>
      <c r="AD60" s="54">
        <v>1</v>
      </c>
      <c r="AE60" s="71" t="s">
        <v>329</v>
      </c>
      <c r="AF60" s="59"/>
      <c r="AG60" s="54"/>
      <c r="AH60" s="71"/>
      <c r="AI60" s="59"/>
      <c r="AJ60" s="54"/>
      <c r="AK60" s="71"/>
      <c r="AL60" s="77"/>
      <c r="AM60" s="43"/>
      <c r="AN60" s="44"/>
    </row>
    <row r="61" spans="1:40" ht="18.75" customHeight="1" x14ac:dyDescent="0.2">
      <c r="A61" s="2" t="s">
        <v>144</v>
      </c>
      <c r="B61" s="19" t="s">
        <v>132</v>
      </c>
      <c r="C61" s="19" t="s">
        <v>135</v>
      </c>
      <c r="D61" s="64"/>
      <c r="E61" s="25" t="s">
        <v>105</v>
      </c>
      <c r="F61" s="2" t="s">
        <v>93</v>
      </c>
      <c r="G61" s="2" t="s">
        <v>269</v>
      </c>
      <c r="H61" s="2" t="s">
        <v>54</v>
      </c>
      <c r="I61" s="2"/>
      <c r="J61" s="2"/>
      <c r="K61" s="2"/>
      <c r="L61" s="29" t="s">
        <v>34</v>
      </c>
      <c r="M61" s="29" t="s">
        <v>40</v>
      </c>
      <c r="N61" s="19" t="s">
        <v>330</v>
      </c>
      <c r="O61" s="2" t="s">
        <v>331</v>
      </c>
      <c r="P61" s="2" t="s">
        <v>281</v>
      </c>
      <c r="Q61" s="16" t="s">
        <v>20</v>
      </c>
      <c r="R61" s="16"/>
      <c r="S61" s="57"/>
      <c r="T61" s="129">
        <v>1</v>
      </c>
      <c r="U61" s="112"/>
      <c r="V61" s="38"/>
      <c r="W61" s="59"/>
      <c r="X61" s="39"/>
      <c r="Y61" s="94" t="str">
        <f t="shared" si="1"/>
        <v xml:space="preserve"> No programado 1er trimestre</v>
      </c>
      <c r="Z61" s="59"/>
      <c r="AA61" s="59"/>
      <c r="AB61" s="57" t="s">
        <v>361</v>
      </c>
      <c r="AC61" s="93" t="e">
        <f t="shared" si="2"/>
        <v>#VALUE!</v>
      </c>
      <c r="AD61" s="54"/>
      <c r="AE61" s="3"/>
      <c r="AF61" s="59"/>
      <c r="AG61" s="54">
        <v>1</v>
      </c>
      <c r="AH61" s="3" t="s">
        <v>332</v>
      </c>
      <c r="AI61" s="59"/>
      <c r="AJ61" s="54"/>
      <c r="AK61" s="3"/>
      <c r="AL61" s="77"/>
      <c r="AM61" s="43"/>
      <c r="AN61" s="44"/>
    </row>
    <row r="62" spans="1:40" ht="18.75" customHeight="1" x14ac:dyDescent="0.2">
      <c r="A62" s="2" t="s">
        <v>144</v>
      </c>
      <c r="B62" s="19" t="s">
        <v>132</v>
      </c>
      <c r="C62" s="19" t="s">
        <v>135</v>
      </c>
      <c r="D62" s="64"/>
      <c r="E62" s="25" t="s">
        <v>105</v>
      </c>
      <c r="F62" s="2" t="s">
        <v>93</v>
      </c>
      <c r="G62" s="2" t="s">
        <v>269</v>
      </c>
      <c r="H62" s="2" t="s">
        <v>51</v>
      </c>
      <c r="I62" s="2"/>
      <c r="J62" s="2"/>
      <c r="K62" s="2"/>
      <c r="L62" s="29" t="s">
        <v>34</v>
      </c>
      <c r="M62" s="29" t="s">
        <v>40</v>
      </c>
      <c r="N62" s="19" t="s">
        <v>333</v>
      </c>
      <c r="O62" s="2" t="s">
        <v>334</v>
      </c>
      <c r="P62" s="2" t="s">
        <v>281</v>
      </c>
      <c r="Q62" s="16" t="s">
        <v>20</v>
      </c>
      <c r="R62" s="16"/>
      <c r="S62" s="57"/>
      <c r="T62" s="129">
        <v>1</v>
      </c>
      <c r="U62" s="129">
        <v>1</v>
      </c>
      <c r="V62" s="38" t="s">
        <v>335</v>
      </c>
      <c r="W62" s="59"/>
      <c r="X62" s="129">
        <v>1</v>
      </c>
      <c r="Y62" s="94">
        <f t="shared" si="1"/>
        <v>1</v>
      </c>
      <c r="Z62" s="118" t="s">
        <v>430</v>
      </c>
      <c r="AA62" s="118" t="s">
        <v>419</v>
      </c>
      <c r="AB62" s="57" t="s">
        <v>361</v>
      </c>
      <c r="AC62" s="93" t="e">
        <f t="shared" si="2"/>
        <v>#VALUE!</v>
      </c>
      <c r="AD62" s="54"/>
      <c r="AE62" s="71"/>
      <c r="AF62" s="59"/>
      <c r="AG62" s="54"/>
      <c r="AH62" s="71"/>
      <c r="AI62" s="59"/>
      <c r="AJ62" s="54"/>
      <c r="AK62" s="71"/>
      <c r="AL62" s="77"/>
      <c r="AM62" s="43"/>
      <c r="AN62" s="44"/>
    </row>
    <row r="63" spans="1:40" x14ac:dyDescent="0.2">
      <c r="S63" s="46"/>
      <c r="W63" s="46"/>
      <c r="X63" s="46"/>
      <c r="Y63" s="46"/>
      <c r="Z63" s="46"/>
      <c r="AA63" s="46"/>
      <c r="AB63" s="46"/>
      <c r="AC63" s="46"/>
      <c r="AF63" s="46"/>
      <c r="AI63" s="46"/>
      <c r="AL63" s="46"/>
    </row>
    <row r="64" spans="1:40" x14ac:dyDescent="0.2">
      <c r="S64" s="98"/>
      <c r="U64" s="99"/>
      <c r="V64" s="4"/>
      <c r="W64" s="101"/>
    </row>
    <row r="65" spans="19:22" x14ac:dyDescent="0.2">
      <c r="S65" s="48"/>
      <c r="U65" s="100"/>
    </row>
    <row r="66" spans="19:22" x14ac:dyDescent="0.2">
      <c r="U66" s="103"/>
    </row>
    <row r="67" spans="19:22" x14ac:dyDescent="0.2">
      <c r="S67" s="49"/>
    </row>
    <row r="69" spans="19:22" x14ac:dyDescent="0.2">
      <c r="V69" s="102"/>
    </row>
  </sheetData>
  <mergeCells count="75">
    <mergeCell ref="A5:K5"/>
    <mergeCell ref="L5:M5"/>
    <mergeCell ref="N5:N9"/>
    <mergeCell ref="O5:Q5"/>
    <mergeCell ref="R5:S5"/>
    <mergeCell ref="K6:K9"/>
    <mergeCell ref="A6:A9"/>
    <mergeCell ref="B6:B9"/>
    <mergeCell ref="C6:C9"/>
    <mergeCell ref="D6:D9"/>
    <mergeCell ref="E6:E9"/>
    <mergeCell ref="L6:L9"/>
    <mergeCell ref="M6:M9"/>
    <mergeCell ref="O6:O9"/>
    <mergeCell ref="P6:P9"/>
    <mergeCell ref="Q6:Q9"/>
    <mergeCell ref="A1:C3"/>
    <mergeCell ref="D1:AL1"/>
    <mergeCell ref="D2:AL2"/>
    <mergeCell ref="D3:AL3"/>
    <mergeCell ref="A4:AL4"/>
    <mergeCell ref="F29:F30"/>
    <mergeCell ref="J6:J9"/>
    <mergeCell ref="F6:F9"/>
    <mergeCell ref="G6:G9"/>
    <mergeCell ref="H6:H9"/>
    <mergeCell ref="I6:I9"/>
    <mergeCell ref="R6:R9"/>
    <mergeCell ref="S6:S9"/>
    <mergeCell ref="T5:AL6"/>
    <mergeCell ref="T7:T9"/>
    <mergeCell ref="U7:W8"/>
    <mergeCell ref="AB8:AC8"/>
    <mergeCell ref="X7:AC7"/>
    <mergeCell ref="X8:AA8"/>
    <mergeCell ref="AD7:AF8"/>
    <mergeCell ref="AJ7:AL8"/>
    <mergeCell ref="R10:R12"/>
    <mergeCell ref="S10:S12"/>
    <mergeCell ref="W10:W12"/>
    <mergeCell ref="AF10:AF12"/>
    <mergeCell ref="AI10:AI12"/>
    <mergeCell ref="AC10:AC12"/>
    <mergeCell ref="AB10:AB12"/>
    <mergeCell ref="A29:A30"/>
    <mergeCell ref="B29:B30"/>
    <mergeCell ref="C29:C30"/>
    <mergeCell ref="D29:D30"/>
    <mergeCell ref="E29:E30"/>
    <mergeCell ref="T29:T30"/>
    <mergeCell ref="G29:G30"/>
    <mergeCell ref="H29:H30"/>
    <mergeCell ref="I29:I30"/>
    <mergeCell ref="J29:J30"/>
    <mergeCell ref="K29:K30"/>
    <mergeCell ref="L29:L30"/>
    <mergeCell ref="M29:M30"/>
    <mergeCell ref="N29:N30"/>
    <mergeCell ref="O29:O30"/>
    <mergeCell ref="P29:P30"/>
    <mergeCell ref="Q29:Q30"/>
    <mergeCell ref="U29:U30"/>
    <mergeCell ref="V29:V30"/>
    <mergeCell ref="AD29:AD30"/>
    <mergeCell ref="AE29:AE30"/>
    <mergeCell ref="AG29:AG30"/>
    <mergeCell ref="X29:X30"/>
    <mergeCell ref="Y29:Y30"/>
    <mergeCell ref="Z29:Z30"/>
    <mergeCell ref="AA29:AA30"/>
    <mergeCell ref="AH29:AH30"/>
    <mergeCell ref="AJ29:AJ30"/>
    <mergeCell ref="AK29:AK30"/>
    <mergeCell ref="AL10:AL12"/>
    <mergeCell ref="AG7:AI8"/>
  </mergeCells>
  <dataValidations xWindow="1236" yWindow="368" count="13">
    <dataValidation type="decimal" allowBlank="1" showInputMessage="1" showErrorMessage="1" error="Solo es permitido digitar cifras mayores o iguales a cero." sqref="AF35 AL35" xr:uid="{00000000-0002-0000-0000-000000000000}">
      <formula1>0</formula1>
      <formula2>9.99999999999999E+62</formula2>
    </dataValidation>
    <dataValidation allowBlank="1" showInputMessage="1" showErrorMessage="1" promptTitle="Valor Asignado" prompt="Ingrese el valor con el cual se financia la actividad" sqref="AL36 S43:S62 T21 S20:S40" xr:uid="{00000000-0002-0000-0000-000001000000}"/>
    <dataValidation allowBlank="1" showInputMessage="1" showErrorMessage="1" promptTitle="Nombre del indicador " prompt="Coloque el nombre del indicador con el cual va a medir la actividad." sqref="P38 P23 O20:O24 O43:O62 O27:O29 O31:O40" xr:uid="{00000000-0002-0000-0000-000002000000}"/>
    <dataValidation allowBlank="1" showInputMessage="1" showErrorMessage="1" promptTitle="Fórmula indicador" prompt="Escriba la fórmula de cálculo con la cual va a medir el indicador" sqref="P24 P39:P40 P20:P22 AE31 V31 P43:P62 P35:P37 P26:P29 P31:P32" xr:uid="{00000000-0002-0000-0000-000003000000}"/>
    <dataValidation allowBlank="1" showInputMessage="1" showErrorMessage="1" promptTitle="Actividad" prompt="Formule la actividad a desarrollar " sqref="N15 N37:N40 N24:N25 N61:N62 N45:N49 N51:N56" xr:uid="{00000000-0002-0000-0000-000004000000}"/>
    <dataValidation allowBlank="1" showInputMessage="1" showErrorMessage="1" promptTitle="Programación de recursos" prompt="Especifique la cantidad de recursos que va a ejecutar durante el trimestre para el cumplimiento de la meta." sqref="AL25:AL29 AF22:AF23 AI20 AK36 AI10 AF25:AF29 AF20 AI22:AI23 AF32:AF34 AF36:AF40 AL37:AL40 AF43:AF62 AI32:AI40 AL32:AL34 AL43:AL62 AI43:AI62 AI25:AI29 AL20:AL23 W10 W43:W62 W31:W39 W20 W22:W23 Z20:AA20 W25:W29 Y11:Y29 Y31:Y62 Z22:AA23 Z31:AA39 AC10 Z25:AA29 Y10:AA10 Z43:AA53 Z54 Z55:AA62" xr:uid="{00000000-0002-0000-0000-000005000000}"/>
    <dataValidation allowBlank="1" showInputMessage="1" showErrorMessage="1" promptTitle="Dependencia" prompt="Seleccionela dependencia a la cual corresponde El Plan que esta formulando" sqref="L6:L7" xr:uid="{00000000-0002-0000-0000-000006000000}"/>
    <dataValidation allowBlank="1" showInputMessage="1" showErrorMessage="1" promptTitle="Programación Meta" prompt="Ingrese la meta física a ejecutar (valor) durante el trimestre, para cumplir la meta anual." sqref="AJ15:AJ16 U15 AD15 AG15:AG16 AH24:AI24 U25:U26 AE24:AF24 Z24:AA24 U20:U23 AF21:AG21 AI21 AH22 AD20:AD26 AJ20:AJ26 AG22:AG26 AJ60:AJ62 AG31:AG40 AD31:AD40 U31:U40 AJ31:AJ40 AD60:AD62 U60:U62 AG60:AG62 U43 AD43 AG43 AJ43 U45:U53 U55:U58 AD45:AD53 AD55:AD58 AG45:AG53 AG55:AG58 AJ45:AJ53 AJ55:AJ58 AG20 U24:W24 W21 Z21:AA21 AB21:AB23 AK24:AL24" xr:uid="{00000000-0002-0000-0000-000007000000}"/>
    <dataValidation allowBlank="1" showInputMessage="1" showErrorMessage="1" promptTitle="Meta Física Anual" prompt="Ingrese la meta física total (valor) que va a ejecutar durante la vigencia." sqref="T15 T60:T62 T31:T40 AJ27:AJ29 T22:T23 AD27:AD29 AG27:AG29 T43:T53 T55:T58 T20 T25:T29 U27:U29" xr:uid="{00000000-0002-0000-0000-000008000000}"/>
    <dataValidation allowBlank="1" showInputMessage="1" showErrorMessage="1" promptTitle="Nombre del Indicador" prompt="Coloque el nombre del indicador con el cual va a medir la actividad." sqref="O15 O45:O56" xr:uid="{00000000-0002-0000-0000-000009000000}"/>
    <dataValidation allowBlank="1" showInputMessage="1" showErrorMessage="1" promptTitle="Fórmula Indicador" prompt="Escriba la fórmula de cálculo con la cual va a medir el indicador" sqref="P15" xr:uid="{00000000-0002-0000-0000-00000A000000}"/>
    <dataValidation allowBlank="1" showInputMessage="1" showErrorMessage="1" promptTitle="Descripción de la meta" prompt="Realice una breve descripción del entregable  con el cual se evidencia el avance o cumplimiento de la meta programada en el trimestre." sqref="AE20:AE23 AH20:AH21 AK10:AK15 AH10:AH15 V10:V15 AE10:AE15 AK37:AK40 AK20:AK23 AH23 AK31:AK35 AE43:AE62 AH31:AH40 V32:V40 AE32:AE40 AK43:AK62 V43:V62 AH43:AH62 V25:V29 AH25:AH29 AK25:AK29 AE25:AE29 Z22 V20:V21 V23 AA54" xr:uid="{00000000-0002-0000-0000-00000B000000}"/>
    <dataValidation allowBlank="1" showInputMessage="1" showErrorMessage="1" prompt="Seleccione la Política del Modelo Integrado de Planeación y Gestión al cual corresponde el indicador o actividad. En caso que no corresponda seleccionar No Aplica (N/A)." sqref="G6:G9" xr:uid="{00000000-0002-0000-0000-00000C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236" yWindow="368" count="30">
        <x14:dataValidation type="list" allowBlank="1" showInputMessage="1" showErrorMessage="1" xr:uid="{00000000-0002-0000-0000-00000D000000}">
          <x14:formula1>
            <xm:f>Rubros!$B$3:$B$6</xm:f>
          </x14:formula1>
          <xm:sqref>R10:R19 R21 R37:R62 R24:R34</xm:sqref>
        </x14:dataValidation>
        <x14:dataValidation type="list" allowBlank="1" showInputMessage="1" showErrorMessage="1" xr:uid="{00000000-0002-0000-0000-00000E000000}">
          <x14:formula1>
            <xm:f>Hoja3!$A$2:$A$7</xm:f>
          </x14:formula1>
          <xm:sqref>I10:I29 I31:I40</xm:sqref>
        </x14:dataValidation>
        <x14:dataValidation type="list" allowBlank="1" showInputMessage="1" showErrorMessage="1" xr:uid="{00000000-0002-0000-0000-00000F000000}">
          <x14:formula1>
            <xm:f>Hoja3!$C$2:$C$9</xm:f>
          </x14:formula1>
          <xm:sqref>K15:K29 K31:K40</xm:sqref>
        </x14:dataValidation>
        <x14:dataValidation type="list" allowBlank="1" showInputMessage="1" showErrorMessage="1" xr:uid="{00000000-0002-0000-0000-000010000000}">
          <x14:formula1>
            <xm:f>'C:\Users\USUARIO\Downloads\[Formato plan de acción 2023_09122022.xlsx]Hoja2'!#REF!</xm:f>
          </x14:formula1>
          <xm:sqref>H20:H25 R22:R23 R20 L20:M25</xm:sqref>
        </x14:dataValidation>
        <x14:dataValidation type="list" allowBlank="1" showInputMessage="1" showErrorMessage="1" xr:uid="{00000000-0002-0000-0000-000011000000}">
          <x14:formula1>
            <xm:f>'https://alimentosparaaprender-my.sharepoint.com/personal/vgalindo_alimentosparaaprender_gov_co/Documents/Escritorio/6_ PAI/2023/PAI 2023/Documentos previo comite/[Formato plan de acción 2023 OCI V2.xlsx]Hoja2'!#REF!</xm:f>
          </x14:formula1>
          <xm:sqref>L37:M40 H37:H40</xm:sqref>
        </x14:dataValidation>
        <x14:dataValidation type="list" allowBlank="1" showInputMessage="1" showErrorMessage="1" promptTitle="Unidad de medida" prompt="Escriba la unidad de medida en la cual se va a presentar el resultado del indicador. (porcentaje, número, pesos, etc)" xr:uid="{00000000-0002-0000-0000-000012000000}">
          <x14:formula1>
            <xm:f>'https://alimentosparaaprender-my.sharepoint.com/personal/vgalindo_alimentosparaaprender_gov_co/Documents/Escritorio/6_ PAI/2023/PAI 2023/Documentos previo comite/[Formato plan de acción 2023 OCI V2.xlsx]Hoja2'!#REF!</xm:f>
          </x14:formula1>
          <xm:sqref>Q37:Q40</xm:sqref>
        </x14:dataValidation>
        <x14:dataValidation type="list" allowBlank="1" showInputMessage="1" showErrorMessage="1" xr:uid="{00000000-0002-0000-0000-000013000000}">
          <x14:formula1>
            <xm:f>'https://alimentosparaaprender-my.sharepoint.com/personal/vgalindo_alimentosparaaprender_gov_co/Documents/Escritorio/6_ PAI/2023/PAI 2023/Documentos previo comite/[Formato plan de acción 2023 OCI V2.xlsx]Hoja1'!#REF!</xm:f>
          </x14:formula1>
          <xm:sqref>B38:B62 E37:G40</xm:sqref>
        </x14:dataValidation>
        <x14:dataValidation type="list" allowBlank="1" showInputMessage="1" showErrorMessage="1" xr:uid="{00000000-0002-0000-0000-000014000000}">
          <x14:formula1>
            <xm:f>'C:\Users\USUARIO\Downloads\[Plan de acción 2023 SDI V(161222).xlsx]Hoja2'!#REF!</xm:f>
          </x14:formula1>
          <xm:sqref>L35:M36 H35:H36 R35:R36</xm:sqref>
        </x14:dataValidation>
        <x14:dataValidation type="list" allowBlank="1" showInputMessage="1" showErrorMessage="1" promptTitle="Unidad de medida" prompt="Escriba la unidad de medida en la cual se va a presentar el resultado del indicador. (porcentaje, número, pesos, etc)" xr:uid="{00000000-0002-0000-0000-000015000000}">
          <x14:formula1>
            <xm:f>'C:\Users\USUARIO\Downloads\[Plan de acción 2023 SDI V(161222).xlsx]Hoja2'!#REF!</xm:f>
          </x14:formula1>
          <xm:sqref>Q35:Q36</xm:sqref>
        </x14:dataValidation>
        <x14:dataValidation type="list" allowBlank="1" showInputMessage="1" showErrorMessage="1" xr:uid="{00000000-0002-0000-0000-000016000000}">
          <x14:formula1>
            <xm:f>'C:\Users\USUARIO\Downloads\[Plan de acción 2023 SDI V(161222).xlsx]Hoja1'!#REF!</xm:f>
          </x14:formula1>
          <xm:sqref>E35:G36</xm:sqref>
        </x14:dataValidation>
        <x14:dataValidation type="list" allowBlank="1" showInputMessage="1" showErrorMessage="1" xr:uid="{00000000-0002-0000-0000-000017000000}">
          <x14:formula1>
            <xm:f>'Hoja1 (2)'!$B$27:$B$28</xm:f>
          </x14:formula1>
          <xm:sqref>B10:B19</xm:sqref>
        </x14:dataValidation>
        <x14:dataValidation type="list" allowBlank="1" showInputMessage="1" showErrorMessage="1" xr:uid="{00000000-0002-0000-0000-000018000000}">
          <x14:formula1>
            <xm:f>'Hoja3 (2)'!$C$2:$C$11</xm:f>
          </x14:formula1>
          <xm:sqref>K10:K14</xm:sqref>
        </x14:dataValidation>
        <x14:dataValidation type="list" allowBlank="1" showInputMessage="1" showErrorMessage="1" xr:uid="{00000000-0002-0000-0000-000019000000}">
          <x14:formula1>
            <xm:f>Hoja1!$A$38:$A$56</xm:f>
          </x14:formula1>
          <xm:sqref>G10:G15 G27 G29 G31:G34</xm:sqref>
        </x14:dataValidation>
        <x14:dataValidation type="list" allowBlank="1" showInputMessage="1" showErrorMessage="1" xr:uid="{00000000-0002-0000-0000-00001A000000}">
          <x14:formula1>
            <xm:f>Hoja3!$B$2:$B$7</xm:f>
          </x14:formula1>
          <xm:sqref>K18 J10:J29 J31:J40</xm:sqref>
        </x14:dataValidation>
        <x14:dataValidation type="list" allowBlank="1" showInputMessage="1" showErrorMessage="1" xr:uid="{00000000-0002-0000-0000-00001B000000}">
          <x14:formula1>
            <xm:f>'https://alimentosparaaprender-my.sharepoint.com/personal/vgalindo_alimentosparaaprender_gov_co/Documents/Escritorio/6_ PAI/2023/PAI 2023/Documentos previo comite/[Formato plan de acción 2023 OCI V2.xlsx]Hoja1 (2)'!#REF!</xm:f>
          </x14:formula1>
          <xm:sqref>B37</xm:sqref>
        </x14:dataValidation>
        <x14:dataValidation type="list" allowBlank="1" showInputMessage="1" showErrorMessage="1" xr:uid="{00000000-0002-0000-0000-00001C000000}">
          <x14:formula1>
            <xm:f>'C:\Users\USUARIO\Downloads\[Copia de Formato plan de acción 2023_09122022VFINALMLH.xlsx]Hoja2'!#REF!</xm:f>
          </x14:formula1>
          <xm:sqref>H31:H34 L31:M34</xm:sqref>
        </x14:dataValidation>
        <x14:dataValidation type="list" allowBlank="1" showInputMessage="1" showErrorMessage="1" xr:uid="{00000000-0002-0000-0000-00001D000000}">
          <x14:formula1>
            <xm:f>'C:\Users\USUARIO\Downloads\[Copia de Formato plan de acción 2023_09122022VFINALMLH.xlsx]Hoja1 (2)'!#REF!</xm:f>
          </x14:formula1>
          <xm:sqref>B31:B34</xm:sqref>
        </x14:dataValidation>
        <x14:dataValidation type="list" allowBlank="1" showInputMessage="1" showErrorMessage="1" xr:uid="{00000000-0002-0000-0000-00001E000000}">
          <x14:formula1>
            <xm:f>'C:\Users\USUARIO\Downloads\[Copia de Formato plan de acción 2023_09122022VFINALMLH.xlsx]Hoja1'!#REF!</xm:f>
          </x14:formula1>
          <xm:sqref>E31:F34</xm:sqref>
        </x14:dataValidation>
        <x14:dataValidation type="list" allowBlank="1" showInputMessage="1" showErrorMessage="1" xr:uid="{00000000-0002-0000-0000-00001F000000}">
          <x14:formula1>
            <xm:f>'C:\Users\USUARIO\Downloads\[Formato plan de acción  SACI 2023 16 de diciembre (2) (1).xlsx]Hoja2'!#REF!</xm:f>
          </x14:formula1>
          <xm:sqref>L26:M29 H26:H29</xm:sqref>
        </x14:dataValidation>
        <x14:dataValidation type="list" allowBlank="1" showInputMessage="1" showErrorMessage="1" xr:uid="{00000000-0002-0000-0000-000020000000}">
          <x14:formula1>
            <xm:f>'C:\Users\USUARIO\Downloads\[Formato plan de acción  SACI 2023 16 de diciembre (2) (1).xlsx]Hoja1 (2)'!#REF!</xm:f>
          </x14:formula1>
          <xm:sqref>B26</xm:sqref>
        </x14:dataValidation>
        <x14:dataValidation type="list" allowBlank="1" showInputMessage="1" showErrorMessage="1" xr:uid="{00000000-0002-0000-0000-000021000000}">
          <x14:formula1>
            <xm:f>'C:\Users\USUARIO\Downloads\[Formato plan de acción  SACI 2023 16 de diciembre (2) (1).xlsx]Hoja1'!#REF!</xm:f>
          </x14:formula1>
          <xm:sqref>G28 G26 E26:F29 B27:B29</xm:sqref>
        </x14:dataValidation>
        <x14:dataValidation type="list" allowBlank="1" showInputMessage="1" showErrorMessage="1" promptTitle="Unidad de medida" prompt="Escriba la unidad de medida en la cual se va a presentar el resultado del indicador. (porcentaje, número, pesos, etc)" xr:uid="{00000000-0002-0000-0000-000022000000}">
          <x14:formula1>
            <xm:f>'C:\Users\USUARIO\Downloads\[Formato plan de acción 2023_09122022.xlsx]Hoja2'!#REF!</xm:f>
          </x14:formula1>
          <xm:sqref>Q20 Q22:Q23</xm:sqref>
        </x14:dataValidation>
        <x14:dataValidation type="list" allowBlank="1" showInputMessage="1" showErrorMessage="1" xr:uid="{00000000-0002-0000-0000-000023000000}">
          <x14:formula1>
            <xm:f>'C:\Users\USUARIO\Downloads\[Formato plan de acción 2023_09122022.xlsx]Hoja1'!#REF!</xm:f>
          </x14:formula1>
          <xm:sqref>G20:G21 E20:F25 B20:B25</xm:sqref>
        </x14:dataValidation>
        <x14:dataValidation type="list" allowBlank="1" showInputMessage="1" showErrorMessage="1" xr:uid="{00000000-0002-0000-0000-000024000000}">
          <x14:formula1>
            <xm:f>Hoja1!$A$60:$A$62</xm:f>
          </x14:formula1>
          <xm:sqref>Q10:Q19 Q21 Q24</xm:sqref>
        </x14:dataValidation>
        <x14:dataValidation type="list" allowBlank="1" showInputMessage="1" showErrorMessage="1" xr:uid="{00000000-0002-0000-0000-000025000000}">
          <x14:formula1>
            <xm:f>Hoja1!$A$27:$A$35</xm:f>
          </x14:formula1>
          <xm:sqref>E10:E19</xm:sqref>
        </x14:dataValidation>
        <x14:dataValidation type="list" allowBlank="1" showInputMessage="1" showErrorMessage="1" xr:uid="{00000000-0002-0000-0000-000026000000}">
          <x14:formula1>
            <xm:f>Hoja1!$B$27:$B$33</xm:f>
          </x14:formula1>
          <xm:sqref>B35:B36</xm:sqref>
        </x14:dataValidation>
        <x14:dataValidation type="list" allowBlank="1" showInputMessage="1" showErrorMessage="1" xr:uid="{00000000-0002-0000-0000-000027000000}">
          <x14:formula1>
            <xm:f>Hoja1!$A$17:$A$23</xm:f>
          </x14:formula1>
          <xm:sqref>F10:F19</xm:sqref>
        </x14:dataValidation>
        <x14:dataValidation type="list" allowBlank="1" showInputMessage="1" showErrorMessage="1" xr:uid="{00000000-0002-0000-0000-000028000000}">
          <x14:formula1>
            <xm:f>Hoja2!$H$14:$H$25</xm:f>
          </x14:formula1>
          <xm:sqref>H10:H19</xm:sqref>
        </x14:dataValidation>
        <x14:dataValidation type="list" allowBlank="1" showInputMessage="1" showErrorMessage="1" xr:uid="{00000000-0002-0000-0000-000029000000}">
          <x14:formula1>
            <xm:f>Hoja2!$D$14:$D$24</xm:f>
          </x14:formula1>
          <xm:sqref>M10:M19</xm:sqref>
        </x14:dataValidation>
        <x14:dataValidation type="list" allowBlank="1" showInputMessage="1" showErrorMessage="1" xr:uid="{00000000-0002-0000-0000-00002A000000}">
          <x14:formula1>
            <xm:f>Hoja2!$D$2:$D$10</xm:f>
          </x14:formula1>
          <xm:sqref>L10:L19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zoomScale="80" zoomScaleNormal="80" workbookViewId="0">
      <selection activeCell="B10" sqref="B10"/>
    </sheetView>
  </sheetViews>
  <sheetFormatPr baseColWidth="10" defaultRowHeight="14.25" x14ac:dyDescent="0.2"/>
  <cols>
    <col min="1" max="1" width="11.42578125" style="108"/>
    <col min="2" max="2" width="161.42578125" style="108" customWidth="1"/>
    <col min="3" max="3" width="22.5703125" style="108" customWidth="1"/>
    <col min="4" max="16384" width="11.42578125" style="108"/>
  </cols>
  <sheetData>
    <row r="1" spans="1:3" ht="15" x14ac:dyDescent="0.25">
      <c r="A1" s="250" t="s">
        <v>341</v>
      </c>
      <c r="B1" s="251"/>
      <c r="C1" s="251"/>
    </row>
    <row r="2" spans="1:3" ht="15" x14ac:dyDescent="0.25">
      <c r="A2" s="109" t="s">
        <v>342</v>
      </c>
      <c r="B2" s="109" t="s">
        <v>344</v>
      </c>
      <c r="C2" s="109" t="s">
        <v>343</v>
      </c>
    </row>
    <row r="3" spans="1:3" ht="35.25" customHeight="1" x14ac:dyDescent="0.2">
      <c r="A3" s="113">
        <v>1</v>
      </c>
      <c r="B3" s="114" t="s">
        <v>345</v>
      </c>
      <c r="C3" s="115">
        <v>44956</v>
      </c>
    </row>
    <row r="4" spans="1:3" ht="409.5" customHeight="1" x14ac:dyDescent="0.2">
      <c r="A4" s="113">
        <v>2</v>
      </c>
      <c r="B4" s="116" t="s">
        <v>454</v>
      </c>
      <c r="C4" s="115" t="s">
        <v>455</v>
      </c>
    </row>
  </sheetData>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7:C56"/>
  <sheetViews>
    <sheetView topLeftCell="A31" workbookViewId="0">
      <selection activeCell="B28" sqref="B28"/>
    </sheetView>
  </sheetViews>
  <sheetFormatPr baseColWidth="10" defaultRowHeight="15" x14ac:dyDescent="0.25"/>
  <cols>
    <col min="1" max="1" width="66.7109375" customWidth="1"/>
    <col min="2" max="2" width="54" customWidth="1"/>
    <col min="3" max="3" width="43" customWidth="1"/>
  </cols>
  <sheetData>
    <row r="17" spans="1:3" x14ac:dyDescent="0.25">
      <c r="A17" t="s">
        <v>92</v>
      </c>
    </row>
    <row r="18" spans="1:3" x14ac:dyDescent="0.25">
      <c r="A18" t="s">
        <v>93</v>
      </c>
    </row>
    <row r="19" spans="1:3" x14ac:dyDescent="0.25">
      <c r="A19" t="s">
        <v>94</v>
      </c>
    </row>
    <row r="20" spans="1:3" x14ac:dyDescent="0.25">
      <c r="A20" t="s">
        <v>98</v>
      </c>
    </row>
    <row r="21" spans="1:3" x14ac:dyDescent="0.25">
      <c r="A21" t="s">
        <v>95</v>
      </c>
    </row>
    <row r="22" spans="1:3" x14ac:dyDescent="0.25">
      <c r="A22" t="s">
        <v>96</v>
      </c>
    </row>
    <row r="23" spans="1:3" x14ac:dyDescent="0.25">
      <c r="A23" t="s">
        <v>97</v>
      </c>
    </row>
    <row r="26" spans="1:3" x14ac:dyDescent="0.25">
      <c r="C26" t="s">
        <v>134</v>
      </c>
    </row>
    <row r="27" spans="1:3" ht="30" x14ac:dyDescent="0.25">
      <c r="A27" t="s">
        <v>100</v>
      </c>
      <c r="B27" t="s">
        <v>132</v>
      </c>
      <c r="C27" s="10" t="s">
        <v>138</v>
      </c>
    </row>
    <row r="28" spans="1:3" ht="45" x14ac:dyDescent="0.25">
      <c r="A28" t="s">
        <v>101</v>
      </c>
      <c r="B28" s="15" t="s">
        <v>133</v>
      </c>
      <c r="C28" s="10" t="s">
        <v>135</v>
      </c>
    </row>
    <row r="29" spans="1:3" x14ac:dyDescent="0.25">
      <c r="A29" t="s">
        <v>128</v>
      </c>
    </row>
    <row r="30" spans="1:3" x14ac:dyDescent="0.25">
      <c r="A30" t="s">
        <v>129</v>
      </c>
    </row>
    <row r="31" spans="1:3" x14ac:dyDescent="0.25">
      <c r="A31" t="s">
        <v>102</v>
      </c>
    </row>
    <row r="32" spans="1:3" x14ac:dyDescent="0.25">
      <c r="A32" t="s">
        <v>99</v>
      </c>
    </row>
    <row r="33" spans="1:3" ht="60" x14ac:dyDescent="0.25">
      <c r="A33" t="s">
        <v>103</v>
      </c>
      <c r="C33" s="10" t="s">
        <v>136</v>
      </c>
    </row>
    <row r="34" spans="1:3" ht="45" x14ac:dyDescent="0.25">
      <c r="A34" t="s">
        <v>104</v>
      </c>
      <c r="C34" s="10" t="s">
        <v>137</v>
      </c>
    </row>
    <row r="35" spans="1:3" ht="45" x14ac:dyDescent="0.25">
      <c r="A35" t="s">
        <v>105</v>
      </c>
      <c r="C35" s="11" t="s">
        <v>139</v>
      </c>
    </row>
    <row r="36" spans="1:3" x14ac:dyDescent="0.25">
      <c r="C36" s="10"/>
    </row>
    <row r="38" spans="1:3" x14ac:dyDescent="0.25">
      <c r="A38" t="s">
        <v>122</v>
      </c>
    </row>
    <row r="39" spans="1:3" x14ac:dyDescent="0.25">
      <c r="A39" s="10" t="s">
        <v>123</v>
      </c>
    </row>
    <row r="40" spans="1:3" x14ac:dyDescent="0.25">
      <c r="A40" t="s">
        <v>106</v>
      </c>
    </row>
    <row r="41" spans="1:3" x14ac:dyDescent="0.25">
      <c r="A41" t="s">
        <v>107</v>
      </c>
    </row>
    <row r="42" spans="1:3" x14ac:dyDescent="0.25">
      <c r="A42" t="s">
        <v>108</v>
      </c>
    </row>
    <row r="43" spans="1:3" x14ac:dyDescent="0.25">
      <c r="A43" t="s">
        <v>109</v>
      </c>
    </row>
    <row r="44" spans="1:3" x14ac:dyDescent="0.25">
      <c r="A44" t="s">
        <v>110</v>
      </c>
    </row>
    <row r="45" spans="1:3" x14ac:dyDescent="0.25">
      <c r="A45" t="s">
        <v>111</v>
      </c>
    </row>
    <row r="46" spans="1:3" x14ac:dyDescent="0.25">
      <c r="A46" t="s">
        <v>112</v>
      </c>
    </row>
    <row r="47" spans="1:3" x14ac:dyDescent="0.25">
      <c r="A47" t="s">
        <v>113</v>
      </c>
    </row>
    <row r="48" spans="1:3" x14ac:dyDescent="0.25">
      <c r="A48" t="s">
        <v>114</v>
      </c>
    </row>
    <row r="49" spans="1:1" x14ac:dyDescent="0.25">
      <c r="A49" t="s">
        <v>115</v>
      </c>
    </row>
    <row r="50" spans="1:1" x14ac:dyDescent="0.25">
      <c r="A50" t="s">
        <v>116</v>
      </c>
    </row>
    <row r="51" spans="1:1" x14ac:dyDescent="0.25">
      <c r="A51" t="s">
        <v>117</v>
      </c>
    </row>
    <row r="52" spans="1:1" x14ac:dyDescent="0.25">
      <c r="A52" t="s">
        <v>118</v>
      </c>
    </row>
    <row r="53" spans="1:1" x14ac:dyDescent="0.25">
      <c r="A53" t="s">
        <v>119</v>
      </c>
    </row>
    <row r="54" spans="1:1" x14ac:dyDescent="0.25">
      <c r="A54" t="s">
        <v>120</v>
      </c>
    </row>
    <row r="55" spans="1:1" x14ac:dyDescent="0.25">
      <c r="A55" t="s">
        <v>121</v>
      </c>
    </row>
    <row r="56" spans="1:1" x14ac:dyDescent="0.25">
      <c r="A5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7:C62"/>
  <sheetViews>
    <sheetView topLeftCell="A23" workbookViewId="0">
      <selection activeCell="A29" sqref="A29"/>
    </sheetView>
  </sheetViews>
  <sheetFormatPr baseColWidth="10" defaultRowHeight="15" x14ac:dyDescent="0.25"/>
  <cols>
    <col min="1" max="1" width="66.7109375" customWidth="1"/>
    <col min="2" max="2" width="54" customWidth="1"/>
    <col min="3" max="3" width="43" customWidth="1"/>
  </cols>
  <sheetData>
    <row r="17" spans="1:3" x14ac:dyDescent="0.25">
      <c r="A17" t="s">
        <v>92</v>
      </c>
    </row>
    <row r="18" spans="1:3" x14ac:dyDescent="0.25">
      <c r="A18" t="s">
        <v>93</v>
      </c>
    </row>
    <row r="19" spans="1:3" x14ac:dyDescent="0.25">
      <c r="A19" t="s">
        <v>94</v>
      </c>
    </row>
    <row r="20" spans="1:3" x14ac:dyDescent="0.25">
      <c r="A20" t="s">
        <v>98</v>
      </c>
    </row>
    <row r="21" spans="1:3" x14ac:dyDescent="0.25">
      <c r="A21" t="s">
        <v>95</v>
      </c>
    </row>
    <row r="22" spans="1:3" x14ac:dyDescent="0.25">
      <c r="A22" t="s">
        <v>96</v>
      </c>
    </row>
    <row r="23" spans="1:3" x14ac:dyDescent="0.25">
      <c r="A23" t="s">
        <v>97</v>
      </c>
    </row>
    <row r="26" spans="1:3" x14ac:dyDescent="0.25">
      <c r="C26" t="s">
        <v>134</v>
      </c>
    </row>
    <row r="27" spans="1:3" ht="30" x14ac:dyDescent="0.25">
      <c r="A27" t="s">
        <v>100</v>
      </c>
      <c r="B27" t="s">
        <v>132</v>
      </c>
      <c r="C27" s="10" t="s">
        <v>138</v>
      </c>
    </row>
    <row r="28" spans="1:3" ht="45" x14ac:dyDescent="0.25">
      <c r="A28" t="s">
        <v>101</v>
      </c>
      <c r="C28" s="10" t="s">
        <v>135</v>
      </c>
    </row>
    <row r="29" spans="1:3" x14ac:dyDescent="0.25">
      <c r="A29" t="s">
        <v>128</v>
      </c>
    </row>
    <row r="30" spans="1:3" x14ac:dyDescent="0.25">
      <c r="A30" t="s">
        <v>129</v>
      </c>
    </row>
    <row r="31" spans="1:3" x14ac:dyDescent="0.25">
      <c r="A31" t="s">
        <v>102</v>
      </c>
    </row>
    <row r="32" spans="1:3" x14ac:dyDescent="0.25">
      <c r="A32" t="s">
        <v>99</v>
      </c>
    </row>
    <row r="33" spans="1:3" ht="60" x14ac:dyDescent="0.25">
      <c r="A33" t="s">
        <v>103</v>
      </c>
      <c r="B33" s="15" t="s">
        <v>133</v>
      </c>
      <c r="C33" s="10" t="s">
        <v>136</v>
      </c>
    </row>
    <row r="34" spans="1:3" ht="45" x14ac:dyDescent="0.25">
      <c r="A34" t="s">
        <v>104</v>
      </c>
      <c r="C34" s="10" t="s">
        <v>137</v>
      </c>
    </row>
    <row r="35" spans="1:3" ht="45" x14ac:dyDescent="0.25">
      <c r="A35" t="s">
        <v>105</v>
      </c>
      <c r="C35" s="11" t="s">
        <v>139</v>
      </c>
    </row>
    <row r="36" spans="1:3" x14ac:dyDescent="0.25">
      <c r="C36" s="10"/>
    </row>
    <row r="38" spans="1:3" x14ac:dyDescent="0.25">
      <c r="A38" t="s">
        <v>122</v>
      </c>
    </row>
    <row r="39" spans="1:3" x14ac:dyDescent="0.25">
      <c r="A39" s="10" t="s">
        <v>123</v>
      </c>
    </row>
    <row r="40" spans="1:3" x14ac:dyDescent="0.25">
      <c r="A40" t="s">
        <v>106</v>
      </c>
    </row>
    <row r="41" spans="1:3" x14ac:dyDescent="0.25">
      <c r="A41" t="s">
        <v>107</v>
      </c>
    </row>
    <row r="42" spans="1:3" x14ac:dyDescent="0.25">
      <c r="A42" t="s">
        <v>108</v>
      </c>
    </row>
    <row r="43" spans="1:3" x14ac:dyDescent="0.25">
      <c r="A43" t="s">
        <v>109</v>
      </c>
    </row>
    <row r="44" spans="1:3" x14ac:dyDescent="0.25">
      <c r="A44" t="s">
        <v>110</v>
      </c>
    </row>
    <row r="45" spans="1:3" x14ac:dyDescent="0.25">
      <c r="A45" t="s">
        <v>111</v>
      </c>
    </row>
    <row r="46" spans="1:3" x14ac:dyDescent="0.25">
      <c r="A46" t="s">
        <v>112</v>
      </c>
    </row>
    <row r="47" spans="1:3" x14ac:dyDescent="0.25">
      <c r="A47" t="s">
        <v>113</v>
      </c>
    </row>
    <row r="48" spans="1:3" x14ac:dyDescent="0.25">
      <c r="A48" t="s">
        <v>114</v>
      </c>
    </row>
    <row r="49" spans="1:1" x14ac:dyDescent="0.25">
      <c r="A49" t="s">
        <v>115</v>
      </c>
    </row>
    <row r="50" spans="1:1" x14ac:dyDescent="0.25">
      <c r="A50" t="s">
        <v>116</v>
      </c>
    </row>
    <row r="51" spans="1:1" x14ac:dyDescent="0.25">
      <c r="A51" t="s">
        <v>117</v>
      </c>
    </row>
    <row r="52" spans="1:1" x14ac:dyDescent="0.25">
      <c r="A52" t="s">
        <v>118</v>
      </c>
    </row>
    <row r="53" spans="1:1" x14ac:dyDescent="0.25">
      <c r="A53" t="s">
        <v>119</v>
      </c>
    </row>
    <row r="54" spans="1:1" x14ac:dyDescent="0.25">
      <c r="A54" t="s">
        <v>120</v>
      </c>
    </row>
    <row r="55" spans="1:1" x14ac:dyDescent="0.25">
      <c r="A55" t="s">
        <v>121</v>
      </c>
    </row>
    <row r="56" spans="1:1" x14ac:dyDescent="0.25">
      <c r="A56" t="s">
        <v>124</v>
      </c>
    </row>
    <row r="60" spans="1:1" x14ac:dyDescent="0.25">
      <c r="A60" t="s">
        <v>21</v>
      </c>
    </row>
    <row r="61" spans="1:1" x14ac:dyDescent="0.25">
      <c r="A61" t="s">
        <v>20</v>
      </c>
    </row>
    <row r="62" spans="1:1" x14ac:dyDescent="0.25">
      <c r="A62" t="s">
        <v>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workbookViewId="0">
      <selection activeCell="C4" sqref="C4"/>
    </sheetView>
  </sheetViews>
  <sheetFormatPr baseColWidth="10" defaultRowHeight="15" x14ac:dyDescent="0.25"/>
  <cols>
    <col min="1" max="1" width="47.85546875" customWidth="1"/>
    <col min="2" max="2" width="41.5703125" customWidth="1"/>
    <col min="3" max="3" width="88.7109375" customWidth="1"/>
    <col min="4" max="4" width="45.7109375" customWidth="1"/>
    <col min="5" max="5" width="34" customWidth="1"/>
  </cols>
  <sheetData>
    <row r="1" spans="1:3" ht="39.75" customHeight="1" x14ac:dyDescent="0.25">
      <c r="A1" s="12" t="s">
        <v>125</v>
      </c>
      <c r="B1" s="13" t="s">
        <v>126</v>
      </c>
      <c r="C1" s="14" t="s">
        <v>127</v>
      </c>
    </row>
    <row r="2" spans="1:3" ht="45" x14ac:dyDescent="0.25">
      <c r="A2" s="10" t="s">
        <v>76</v>
      </c>
      <c r="B2" s="11" t="s">
        <v>77</v>
      </c>
      <c r="C2" s="10" t="s">
        <v>78</v>
      </c>
    </row>
    <row r="3" spans="1:3" ht="30" x14ac:dyDescent="0.25">
      <c r="B3" s="11"/>
      <c r="C3" s="10" t="s">
        <v>79</v>
      </c>
    </row>
    <row r="4" spans="1:3" ht="30" x14ac:dyDescent="0.25">
      <c r="A4" s="10"/>
      <c r="B4" s="11"/>
      <c r="C4" s="97" t="s">
        <v>82</v>
      </c>
    </row>
    <row r="5" spans="1:3" ht="45" x14ac:dyDescent="0.25">
      <c r="A5" s="11" t="s">
        <v>83</v>
      </c>
      <c r="B5" s="10" t="s">
        <v>84</v>
      </c>
      <c r="C5" s="10" t="s">
        <v>85</v>
      </c>
    </row>
    <row r="6" spans="1:3" ht="30" x14ac:dyDescent="0.25">
      <c r="C6" s="10" t="s">
        <v>86</v>
      </c>
    </row>
    <row r="7" spans="1:3" ht="30" x14ac:dyDescent="0.25">
      <c r="A7" s="10" t="s">
        <v>87</v>
      </c>
      <c r="B7" s="10" t="s">
        <v>88</v>
      </c>
      <c r="C7" s="10" t="s">
        <v>89</v>
      </c>
    </row>
    <row r="8" spans="1:3" ht="30" x14ac:dyDescent="0.25">
      <c r="C8" s="10" t="s">
        <v>90</v>
      </c>
    </row>
    <row r="9" spans="1:3" ht="30" x14ac:dyDescent="0.25">
      <c r="C9" s="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4"/>
  <sheetViews>
    <sheetView workbookViewId="0">
      <selection activeCell="B6" sqref="B6"/>
    </sheetView>
  </sheetViews>
  <sheetFormatPr baseColWidth="10" defaultColWidth="11.42578125" defaultRowHeight="12.75" x14ac:dyDescent="0.2"/>
  <cols>
    <col min="1" max="6" width="11.42578125" style="5"/>
    <col min="7" max="8" width="11.42578125" style="5" customWidth="1"/>
    <col min="9" max="16384" width="11.42578125" style="5"/>
  </cols>
  <sheetData>
    <row r="1" spans="1:8" x14ac:dyDescent="0.2">
      <c r="A1" s="5" t="s">
        <v>21</v>
      </c>
    </row>
    <row r="2" spans="1:8" x14ac:dyDescent="0.2">
      <c r="A2" s="5" t="s">
        <v>20</v>
      </c>
      <c r="D2" s="5" t="s">
        <v>26</v>
      </c>
    </row>
    <row r="3" spans="1:8" x14ac:dyDescent="0.2">
      <c r="A3" s="5" t="s">
        <v>19</v>
      </c>
      <c r="D3" s="5" t="s">
        <v>27</v>
      </c>
    </row>
    <row r="4" spans="1:8" x14ac:dyDescent="0.2">
      <c r="D4" s="5" t="s">
        <v>28</v>
      </c>
    </row>
    <row r="5" spans="1:8" x14ac:dyDescent="0.2">
      <c r="D5" s="5" t="s">
        <v>33</v>
      </c>
    </row>
    <row r="6" spans="1:8" x14ac:dyDescent="0.2">
      <c r="D6" s="5" t="s">
        <v>29</v>
      </c>
    </row>
    <row r="7" spans="1:8" x14ac:dyDescent="0.2">
      <c r="D7" s="5" t="s">
        <v>30</v>
      </c>
    </row>
    <row r="8" spans="1:8" x14ac:dyDescent="0.2">
      <c r="D8" s="5" t="s">
        <v>31</v>
      </c>
    </row>
    <row r="9" spans="1:8" x14ac:dyDescent="0.2">
      <c r="D9" s="5" t="s">
        <v>32</v>
      </c>
    </row>
    <row r="10" spans="1:8" x14ac:dyDescent="0.2">
      <c r="D10" s="5" t="s">
        <v>34</v>
      </c>
    </row>
    <row r="14" spans="1:8" x14ac:dyDescent="0.2">
      <c r="D14" s="5" t="s">
        <v>36</v>
      </c>
      <c r="H14" s="1" t="s">
        <v>47</v>
      </c>
    </row>
    <row r="15" spans="1:8" x14ac:dyDescent="0.2">
      <c r="D15" s="5" t="s">
        <v>37</v>
      </c>
      <c r="H15" s="1" t="s">
        <v>48</v>
      </c>
    </row>
    <row r="16" spans="1:8" x14ac:dyDescent="0.2">
      <c r="D16" s="5" t="s">
        <v>38</v>
      </c>
      <c r="H16" s="1" t="s">
        <v>49</v>
      </c>
    </row>
    <row r="17" spans="4:8" ht="51" x14ac:dyDescent="0.2">
      <c r="D17" s="5" t="s">
        <v>39</v>
      </c>
      <c r="H17" s="6" t="s">
        <v>50</v>
      </c>
    </row>
    <row r="18" spans="4:8" x14ac:dyDescent="0.2">
      <c r="D18" s="5" t="s">
        <v>40</v>
      </c>
      <c r="H18" s="1" t="s">
        <v>51</v>
      </c>
    </row>
    <row r="19" spans="4:8" x14ac:dyDescent="0.2">
      <c r="D19" s="5" t="s">
        <v>41</v>
      </c>
      <c r="H19" s="1" t="s">
        <v>52</v>
      </c>
    </row>
    <row r="20" spans="4:8" x14ac:dyDescent="0.2">
      <c r="D20" s="5" t="s">
        <v>42</v>
      </c>
      <c r="H20" s="1" t="s">
        <v>53</v>
      </c>
    </row>
    <row r="21" spans="4:8" x14ac:dyDescent="0.2">
      <c r="D21" s="5" t="s">
        <v>43</v>
      </c>
      <c r="H21" s="1" t="s">
        <v>54</v>
      </c>
    </row>
    <row r="22" spans="4:8" x14ac:dyDescent="0.2">
      <c r="D22" s="5" t="s">
        <v>44</v>
      </c>
      <c r="H22" s="1" t="s">
        <v>55</v>
      </c>
    </row>
    <row r="23" spans="4:8" ht="114.75" x14ac:dyDescent="0.2">
      <c r="D23" s="5" t="s">
        <v>45</v>
      </c>
      <c r="H23" s="6" t="s">
        <v>56</v>
      </c>
    </row>
    <row r="24" spans="4:8" x14ac:dyDescent="0.2">
      <c r="D24" s="5" t="s">
        <v>46</v>
      </c>
      <c r="H24" s="1" t="s">
        <v>57</v>
      </c>
    </row>
    <row r="25" spans="4:8" x14ac:dyDescent="0.2">
      <c r="H25" s="1" t="s">
        <v>58</v>
      </c>
    </row>
    <row r="31" spans="4:8" ht="14.25" x14ac:dyDescent="0.25">
      <c r="G31" s="7" t="s">
        <v>59</v>
      </c>
    </row>
    <row r="32" spans="4:8" x14ac:dyDescent="0.2">
      <c r="G32" s="5" t="s">
        <v>60</v>
      </c>
    </row>
    <row r="33" spans="7:7" ht="14.25" x14ac:dyDescent="0.25">
      <c r="G33" s="7" t="s">
        <v>61</v>
      </c>
    </row>
    <row r="34" spans="7:7" ht="14.25" x14ac:dyDescent="0.25">
      <c r="G34" s="7" t="s">
        <v>62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6"/>
  <sheetViews>
    <sheetView workbookViewId="0">
      <selection activeCell="B6" sqref="B6"/>
    </sheetView>
  </sheetViews>
  <sheetFormatPr baseColWidth="10" defaultRowHeight="15" x14ac:dyDescent="0.25"/>
  <cols>
    <col min="2" max="2" width="30.140625" customWidth="1"/>
    <col min="3" max="3" width="102" customWidth="1"/>
  </cols>
  <sheetData>
    <row r="1" spans="2:3" ht="15.75" thickBot="1" x14ac:dyDescent="0.3"/>
    <row r="2" spans="2:3" ht="15.75" thickBot="1" x14ac:dyDescent="0.3">
      <c r="B2" s="9" t="s">
        <v>63</v>
      </c>
      <c r="C2" s="9" t="s">
        <v>64</v>
      </c>
    </row>
    <row r="3" spans="2:3" ht="63.75" customHeight="1" thickBot="1" x14ac:dyDescent="0.3">
      <c r="B3" s="8" t="s">
        <v>65</v>
      </c>
      <c r="C3" s="8" t="s">
        <v>66</v>
      </c>
    </row>
    <row r="4" spans="2:3" ht="63.75" customHeight="1" thickBot="1" x14ac:dyDescent="0.3">
      <c r="B4" s="8" t="s">
        <v>60</v>
      </c>
      <c r="C4" s="8" t="s">
        <v>67</v>
      </c>
    </row>
    <row r="5" spans="2:3" ht="63.75" customHeight="1" thickBot="1" x14ac:dyDescent="0.3">
      <c r="B5" s="8" t="s">
        <v>68</v>
      </c>
      <c r="C5" s="8" t="s">
        <v>69</v>
      </c>
    </row>
    <row r="6" spans="2:3" ht="63.75" customHeight="1" thickBot="1" x14ac:dyDescent="0.3">
      <c r="B6" s="8" t="s">
        <v>70</v>
      </c>
      <c r="C6" s="8" t="s">
        <v>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
  <sheetViews>
    <sheetView topLeftCell="A3" workbookViewId="0">
      <selection activeCell="B4" sqref="B4"/>
    </sheetView>
  </sheetViews>
  <sheetFormatPr baseColWidth="10" defaultRowHeight="15" x14ac:dyDescent="0.25"/>
  <cols>
    <col min="1" max="1" width="47.85546875" customWidth="1"/>
    <col min="2" max="2" width="41.5703125" customWidth="1"/>
    <col min="3" max="3" width="88.7109375" customWidth="1"/>
  </cols>
  <sheetData>
    <row r="1" spans="1:3" ht="39.75" customHeight="1" x14ac:dyDescent="0.25">
      <c r="A1" s="12" t="s">
        <v>125</v>
      </c>
      <c r="B1" s="13" t="s">
        <v>126</v>
      </c>
      <c r="C1" s="14" t="s">
        <v>127</v>
      </c>
    </row>
    <row r="2" spans="1:3" ht="45" x14ac:dyDescent="0.25">
      <c r="A2" s="10" t="s">
        <v>76</v>
      </c>
      <c r="B2" s="11" t="s">
        <v>77</v>
      </c>
      <c r="C2" s="10" t="s">
        <v>78</v>
      </c>
    </row>
    <row r="3" spans="1:3" ht="45" x14ac:dyDescent="0.25">
      <c r="B3" s="10" t="s">
        <v>84</v>
      </c>
      <c r="C3" s="10" t="s">
        <v>79</v>
      </c>
    </row>
    <row r="4" spans="1:3" ht="30" x14ac:dyDescent="0.25">
      <c r="B4" s="10" t="s">
        <v>88</v>
      </c>
      <c r="C4" s="10" t="s">
        <v>80</v>
      </c>
    </row>
    <row r="5" spans="1:3" ht="30" x14ac:dyDescent="0.25">
      <c r="C5" s="10" t="s">
        <v>81</v>
      </c>
    </row>
    <row r="6" spans="1:3" ht="30" x14ac:dyDescent="0.25">
      <c r="C6" s="10" t="s">
        <v>82</v>
      </c>
    </row>
    <row r="7" spans="1:3" ht="45" x14ac:dyDescent="0.25">
      <c r="A7" s="11" t="s">
        <v>83</v>
      </c>
      <c r="C7" s="10" t="s">
        <v>85</v>
      </c>
    </row>
    <row r="8" spans="1:3" ht="30" x14ac:dyDescent="0.25">
      <c r="C8" s="10" t="s">
        <v>86</v>
      </c>
    </row>
    <row r="9" spans="1:3" ht="30" x14ac:dyDescent="0.25">
      <c r="A9" s="10" t="s">
        <v>87</v>
      </c>
      <c r="C9" s="10" t="s">
        <v>89</v>
      </c>
    </row>
    <row r="10" spans="1:3" ht="30" x14ac:dyDescent="0.25">
      <c r="C10" s="10" t="s">
        <v>90</v>
      </c>
    </row>
    <row r="11" spans="1:3" ht="30" x14ac:dyDescent="0.25">
      <c r="C11" s="10"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vt:lpstr>
      <vt:lpstr>Historial de cambios</vt:lpstr>
      <vt:lpstr>Hoja1 (2)</vt:lpstr>
      <vt:lpstr>Hoja1</vt:lpstr>
      <vt:lpstr>Hoja3</vt:lpstr>
      <vt:lpstr>Hoja2</vt:lpstr>
      <vt:lpstr>Rubros</vt:lpstr>
      <vt:lpstr>Hoja3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 Lorena Galindo Piracoca</dc:creator>
  <cp:lastModifiedBy>Vivian Lorena Galindo Piracoca</cp:lastModifiedBy>
  <dcterms:created xsi:type="dcterms:W3CDTF">2022-12-01T16:50:05Z</dcterms:created>
  <dcterms:modified xsi:type="dcterms:W3CDTF">2024-03-05T23:03:53Z</dcterms:modified>
</cp:coreProperties>
</file>